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olt.donald\Documents\2016\Q3 2016\Drafts\"/>
    </mc:Choice>
  </mc:AlternateContent>
  <bookViews>
    <workbookView xWindow="0" yWindow="0" windowWidth="28800" windowHeight="11535" firstSheet="6" activeTab="7"/>
  </bookViews>
  <sheets>
    <sheet name="Rev by Channel " sheetId="1" r:id="rId1"/>
    <sheet name="Revenue by Channel (excl VZ)" sheetId="2" r:id="rId2"/>
    <sheet name="Venezuela" sheetId="3" r:id="rId3"/>
    <sheet name="Services Revenue" sheetId="4" r:id="rId4"/>
    <sheet name="Services Revenue (excl VZ)" sheetId="5" r:id="rId5"/>
    <sheet name="Summary Financial Results" sheetId="6" r:id="rId6"/>
    <sheet name="Income Statement" sheetId="7" r:id="rId7"/>
    <sheet name="Balance Sheet" sheetId="8" r:id="rId8"/>
    <sheet name="Cash Flow Statement" sheetId="9" r:id="rId9"/>
    <sheet name="Non-GAAP Definitions" sheetId="19" r:id="rId10"/>
    <sheet name="Non-GAAP Services Revenue CC " sheetId="11" r:id="rId11"/>
    <sheet name="Non-GAAP Constant Currency" sheetId="12" r:id="rId12"/>
    <sheet name="Non-GAAP Services Revenue" sheetId="13" r:id="rId13"/>
    <sheet name="Non-GAAP EBITDA Reconciliation" sheetId="14" r:id="rId14"/>
    <sheet name="Non-GAAP Cash Flow Reconciliati" sheetId="15" r:id="rId15"/>
    <sheet name="Non-GAAP Outlook" sheetId="16" r:id="rId16"/>
    <sheet name="LTM Adjusted EBITDA" sheetId="17" r:id="rId17"/>
    <sheet name="Net Debt to Adjusted EBITDA" sheetId="18" r:id="rId18"/>
  </sheets>
  <definedNames>
    <definedName name="_xlnm.Print_Area" localSheetId="7">'Balance Sheet'!$A$1:$D$44</definedName>
    <definedName name="_xlnm.Print_Area" localSheetId="17">'Net Debt to Adjusted EBITDA'!$A$1:$D$17</definedName>
    <definedName name="_xlnm.Print_Area" localSheetId="14">'Non-GAAP Cash Flow Reconciliati'!$A$1:$L$15</definedName>
    <definedName name="_xlnm.Print_Area" localSheetId="11">'Non-GAAP Constant Currency'!$A$1:$Z$42</definedName>
    <definedName name="_xlnm.Print_Area" localSheetId="0">'Rev by Channel '!$A$1:$M$28</definedName>
    <definedName name="_xlnm.Print_Area" localSheetId="1">'Revenue by Channel (excl VZ)'!$A$1:$V$30</definedName>
    <definedName name="_xlnm.Print_Area" localSheetId="2">Venezuela!$A$1:$G$17</definedName>
  </definedNames>
  <calcPr calcId="152511"/>
</workbook>
</file>

<file path=xl/calcChain.xml><?xml version="1.0" encoding="utf-8"?>
<calcChain xmlns="http://schemas.openxmlformats.org/spreadsheetml/2006/main">
  <c r="D14" i="18" l="1"/>
  <c r="J12" i="17"/>
  <c r="H12" i="17"/>
  <c r="F12" i="17"/>
  <c r="D12" i="17"/>
  <c r="L11" i="17"/>
  <c r="L10" i="17"/>
  <c r="L9" i="17"/>
  <c r="L8" i="17"/>
  <c r="L7" i="17"/>
  <c r="L12" i="17" s="1"/>
  <c r="E25" i="16"/>
  <c r="C25" i="16"/>
  <c r="E13" i="16"/>
  <c r="C13" i="16"/>
  <c r="L11" i="15"/>
  <c r="D11" i="15"/>
  <c r="H10" i="15"/>
  <c r="H9" i="15"/>
  <c r="L8" i="15"/>
  <c r="J8" i="15"/>
  <c r="J11" i="15" s="1"/>
  <c r="H8" i="15"/>
  <c r="H11" i="15" s="1"/>
  <c r="F8" i="15"/>
  <c r="F11" i="15" s="1"/>
  <c r="D8" i="15"/>
  <c r="H7" i="15"/>
  <c r="H6" i="15"/>
  <c r="D14" i="14"/>
  <c r="L10" i="14"/>
  <c r="L14" i="14" s="1"/>
  <c r="J10" i="14"/>
  <c r="J14" i="14" s="1"/>
  <c r="F10" i="14"/>
  <c r="H10" i="14" s="1"/>
  <c r="H14" i="14" s="1"/>
  <c r="D10" i="14"/>
  <c r="H9" i="14"/>
  <c r="H8" i="14"/>
  <c r="H7" i="14"/>
  <c r="H6" i="14"/>
  <c r="H5" i="14"/>
  <c r="K11" i="13"/>
  <c r="E11" i="13"/>
  <c r="K9" i="13"/>
  <c r="E9" i="13"/>
  <c r="J35" i="12"/>
  <c r="N34" i="12"/>
  <c r="J34" i="12"/>
  <c r="J33" i="12"/>
  <c r="N33" i="12" s="1"/>
  <c r="N32" i="12"/>
  <c r="P30" i="12"/>
  <c r="D30" i="12"/>
  <c r="X29" i="12"/>
  <c r="P29" i="12"/>
  <c r="D29" i="12"/>
  <c r="P28" i="12"/>
  <c r="L28" i="12"/>
  <c r="D28" i="12"/>
  <c r="R28" i="12" s="1"/>
  <c r="X25" i="12"/>
  <c r="X24" i="12"/>
  <c r="R24" i="12"/>
  <c r="N24" i="12"/>
  <c r="T24" i="12" s="1"/>
  <c r="X23" i="12"/>
  <c r="X21" i="12"/>
  <c r="L21" i="12"/>
  <c r="L30" i="12" s="1"/>
  <c r="J21" i="12"/>
  <c r="J30" i="12" s="1"/>
  <c r="H21" i="12"/>
  <c r="H30" i="12" s="1"/>
  <c r="F21" i="12"/>
  <c r="F30" i="12" s="1"/>
  <c r="X20" i="12"/>
  <c r="L20" i="12"/>
  <c r="J20" i="12"/>
  <c r="R20" i="12" s="1"/>
  <c r="H20" i="12"/>
  <c r="F20" i="12"/>
  <c r="X19" i="12"/>
  <c r="H19" i="12"/>
  <c r="H23" i="12" s="1"/>
  <c r="H25" i="12" s="1"/>
  <c r="F19" i="12"/>
  <c r="F29" i="12" s="1"/>
  <c r="X17" i="12"/>
  <c r="R17" i="12"/>
  <c r="N17" i="12"/>
  <c r="T17" i="12" s="1"/>
  <c r="X16" i="12"/>
  <c r="R16" i="12"/>
  <c r="N16" i="12"/>
  <c r="T16" i="12" s="1"/>
  <c r="X15" i="12"/>
  <c r="R15" i="12"/>
  <c r="L15" i="12"/>
  <c r="L19" i="12" s="1"/>
  <c r="J15" i="12"/>
  <c r="J19" i="12" s="1"/>
  <c r="H15" i="12"/>
  <c r="F15" i="12"/>
  <c r="X13" i="12"/>
  <c r="R13" i="12"/>
  <c r="N13" i="12"/>
  <c r="T13" i="12" s="1"/>
  <c r="X12" i="12"/>
  <c r="R12" i="12"/>
  <c r="N12" i="12"/>
  <c r="T12" i="12" s="1"/>
  <c r="X11" i="12"/>
  <c r="R11" i="12"/>
  <c r="N11" i="12"/>
  <c r="T11" i="12" s="1"/>
  <c r="X10" i="12"/>
  <c r="J10" i="12"/>
  <c r="J28" i="12" s="1"/>
  <c r="H10" i="12"/>
  <c r="H28" i="12" s="1"/>
  <c r="F10" i="12"/>
  <c r="F28" i="12" s="1"/>
  <c r="X8" i="12"/>
  <c r="R8" i="12"/>
  <c r="N8" i="12"/>
  <c r="T8" i="12" s="1"/>
  <c r="X7" i="12"/>
  <c r="R7" i="12"/>
  <c r="N7" i="12"/>
  <c r="T7" i="12" s="1"/>
  <c r="X6" i="12"/>
  <c r="N6" i="12"/>
  <c r="T6" i="12" s="1"/>
  <c r="J6" i="12"/>
  <c r="R6" i="12" s="1"/>
  <c r="H6" i="12"/>
  <c r="F6" i="12"/>
  <c r="I9" i="11"/>
  <c r="I11" i="11" s="1"/>
  <c r="E9" i="11"/>
  <c r="E11" i="11" s="1"/>
  <c r="F40" i="9"/>
  <c r="F44" i="9" s="1"/>
  <c r="F48" i="9" s="1"/>
  <c r="E40" i="9"/>
  <c r="E44" i="9" s="1"/>
  <c r="E48" i="9" s="1"/>
  <c r="D40" i="9"/>
  <c r="D44" i="9" s="1"/>
  <c r="D48" i="9" s="1"/>
  <c r="C40" i="9"/>
  <c r="C44" i="9" s="1"/>
  <c r="C48" i="9" s="1"/>
  <c r="B40" i="9"/>
  <c r="B44" i="9" s="1"/>
  <c r="B48" i="9" s="1"/>
  <c r="F35" i="9"/>
  <c r="E35" i="9"/>
  <c r="D35" i="9"/>
  <c r="C35" i="9"/>
  <c r="B35" i="9"/>
  <c r="F27" i="9"/>
  <c r="E27" i="9"/>
  <c r="D27" i="9"/>
  <c r="C27" i="9"/>
  <c r="B27" i="9"/>
  <c r="D34" i="8"/>
  <c r="D39" i="8" s="1"/>
  <c r="D42" i="8" s="1"/>
  <c r="C34" i="8"/>
  <c r="C39" i="8" s="1"/>
  <c r="C42" i="8" s="1"/>
  <c r="B34" i="8"/>
  <c r="B39" i="8" s="1"/>
  <c r="B42" i="8" s="1"/>
  <c r="D15" i="8"/>
  <c r="D23" i="8" s="1"/>
  <c r="C15" i="8"/>
  <c r="C23" i="8" s="1"/>
  <c r="B15" i="8"/>
  <c r="B23" i="8" s="1"/>
  <c r="E12" i="6"/>
  <c r="E11" i="6"/>
  <c r="E10" i="6"/>
  <c r="E9" i="6"/>
  <c r="E15" i="6" s="1"/>
  <c r="I7" i="6"/>
  <c r="G7" i="6"/>
  <c r="E7" i="6"/>
  <c r="C7" i="6"/>
  <c r="C15" i="6" s="1"/>
  <c r="M10" i="5"/>
  <c r="K9" i="5"/>
  <c r="M9" i="5" s="1"/>
  <c r="C9" i="5"/>
  <c r="C11" i="5" s="1"/>
  <c r="M8" i="5"/>
  <c r="M7" i="5"/>
  <c r="M6" i="5"/>
  <c r="M5" i="5"/>
  <c r="O10" i="4"/>
  <c r="M10" i="4"/>
  <c r="I9" i="4"/>
  <c r="O9" i="4" s="1"/>
  <c r="G9" i="4"/>
  <c r="G11" i="4" s="1"/>
  <c r="E9" i="4"/>
  <c r="E11" i="4" s="1"/>
  <c r="C9" i="4"/>
  <c r="C11" i="4" s="1"/>
  <c r="M11" i="4" s="1"/>
  <c r="Q8" i="4"/>
  <c r="Q9" i="4" s="1"/>
  <c r="O8" i="4"/>
  <c r="M8" i="4"/>
  <c r="Q7" i="4"/>
  <c r="O7" i="4"/>
  <c r="M7" i="4"/>
  <c r="Q6" i="4"/>
  <c r="O6" i="4"/>
  <c r="M6" i="4"/>
  <c r="Q5" i="4"/>
  <c r="O5" i="4"/>
  <c r="M5" i="4"/>
  <c r="Q24" i="2"/>
  <c r="M24" i="2"/>
  <c r="K21" i="2"/>
  <c r="M21" i="2" s="1"/>
  <c r="E21" i="2"/>
  <c r="C21" i="2"/>
  <c r="K20" i="2"/>
  <c r="U20" i="2" s="1"/>
  <c r="E20" i="2"/>
  <c r="C20" i="2"/>
  <c r="K19" i="2"/>
  <c r="M19" i="2" s="1"/>
  <c r="E19" i="2"/>
  <c r="E23" i="2" s="1"/>
  <c r="E25" i="2" s="1"/>
  <c r="C19" i="2"/>
  <c r="C23" i="2" s="1"/>
  <c r="C25" i="2" s="1"/>
  <c r="Q17" i="2"/>
  <c r="M17" i="2"/>
  <c r="Q16" i="2"/>
  <c r="M16" i="2"/>
  <c r="K15" i="2"/>
  <c r="M15" i="2" s="1"/>
  <c r="E15" i="2"/>
  <c r="C15" i="2"/>
  <c r="Q13" i="2"/>
  <c r="M13" i="2"/>
  <c r="Q12" i="2"/>
  <c r="M12" i="2"/>
  <c r="Q11" i="2"/>
  <c r="M11" i="2"/>
  <c r="K10" i="2"/>
  <c r="Q10" i="2" s="1"/>
  <c r="E10" i="2"/>
  <c r="C10" i="2"/>
  <c r="Q8" i="2"/>
  <c r="M8" i="2"/>
  <c r="Q7" i="2"/>
  <c r="M7" i="2"/>
  <c r="K6" i="2"/>
  <c r="Q6" i="2" s="1"/>
  <c r="E6" i="2"/>
  <c r="C6" i="2"/>
  <c r="M21" i="1"/>
  <c r="I21" i="1"/>
  <c r="G21" i="1"/>
  <c r="E21" i="1"/>
  <c r="C21" i="1"/>
  <c r="M20" i="1"/>
  <c r="I20" i="1"/>
  <c r="G20" i="1"/>
  <c r="E20" i="1"/>
  <c r="C20" i="1"/>
  <c r="M19" i="1"/>
  <c r="I19" i="1"/>
  <c r="I23" i="1" s="1"/>
  <c r="I25" i="1" s="1"/>
  <c r="G19" i="1"/>
  <c r="G23" i="1" s="1"/>
  <c r="G25" i="1" s="1"/>
  <c r="E19" i="1"/>
  <c r="E23" i="1" s="1"/>
  <c r="E25" i="1" s="1"/>
  <c r="C19" i="1"/>
  <c r="C23" i="1" s="1"/>
  <c r="C25" i="1" s="1"/>
  <c r="M17" i="1"/>
  <c r="M16" i="1"/>
  <c r="M15" i="1"/>
  <c r="I15" i="1"/>
  <c r="G15" i="1"/>
  <c r="E15" i="1"/>
  <c r="C15" i="1"/>
  <c r="M13" i="1"/>
  <c r="M12" i="1"/>
  <c r="M11" i="1"/>
  <c r="M10" i="1"/>
  <c r="I10" i="1"/>
  <c r="G10" i="1"/>
  <c r="E10" i="1"/>
  <c r="C10" i="1"/>
  <c r="M8" i="1"/>
  <c r="M7" i="1"/>
  <c r="M6" i="1"/>
  <c r="I6" i="1"/>
  <c r="G6" i="1"/>
  <c r="E6" i="1"/>
  <c r="C6" i="1"/>
  <c r="L23" i="12" l="1"/>
  <c r="L25" i="12" s="1"/>
  <c r="L29" i="12"/>
  <c r="J23" i="12"/>
  <c r="J29" i="12"/>
  <c r="R19" i="12"/>
  <c r="N19" i="12"/>
  <c r="R30" i="12"/>
  <c r="M6" i="2"/>
  <c r="M10" i="2"/>
  <c r="Q15" i="2"/>
  <c r="Q19" i="2"/>
  <c r="Q21" i="2"/>
  <c r="K23" i="2"/>
  <c r="N10" i="12"/>
  <c r="N15" i="12"/>
  <c r="T15" i="12" s="1"/>
  <c r="N20" i="12"/>
  <c r="T20" i="12" s="1"/>
  <c r="N21" i="12"/>
  <c r="F23" i="12"/>
  <c r="F25" i="12" s="1"/>
  <c r="H29" i="12"/>
  <c r="M20" i="2"/>
  <c r="U21" i="2"/>
  <c r="U19" i="2" s="1"/>
  <c r="R10" i="12"/>
  <c r="R21" i="12"/>
  <c r="X28" i="12"/>
  <c r="R29" i="12"/>
  <c r="X30" i="12"/>
  <c r="Q20" i="2"/>
  <c r="M9" i="4"/>
  <c r="I11" i="4"/>
  <c r="O11" i="4" s="1"/>
  <c r="K11" i="5"/>
  <c r="M11" i="5" s="1"/>
  <c r="J25" i="12" l="1"/>
  <c r="R23" i="12"/>
  <c r="N23" i="12"/>
  <c r="T23" i="12" s="1"/>
  <c r="T21" i="12"/>
  <c r="N30" i="12"/>
  <c r="T30" i="12" s="1"/>
  <c r="K25" i="2"/>
  <c r="U17" i="2"/>
  <c r="U13" i="2"/>
  <c r="Q23" i="2"/>
  <c r="M23" i="2"/>
  <c r="U11" i="2"/>
  <c r="U7" i="2"/>
  <c r="U6" i="2" s="1"/>
  <c r="U16" i="2"/>
  <c r="U12" i="2"/>
  <c r="U8" i="2"/>
  <c r="N29" i="12"/>
  <c r="T29" i="12" s="1"/>
  <c r="T19" i="12"/>
  <c r="T10" i="12"/>
  <c r="N28" i="12"/>
  <c r="T28" i="12" s="1"/>
  <c r="U10" i="2" l="1"/>
  <c r="Q25" i="2"/>
  <c r="M25" i="2"/>
  <c r="U15" i="2"/>
  <c r="R25" i="12"/>
  <c r="N25" i="12"/>
  <c r="T25" i="12" l="1"/>
  <c r="N35" i="12"/>
</calcChain>
</file>

<file path=xl/sharedStrings.xml><?xml version="1.0" encoding="utf-8"?>
<sst xmlns="http://schemas.openxmlformats.org/spreadsheetml/2006/main" count="433" uniqueCount="273">
  <si>
    <t>Level 3 Communications, Inc. and Consolidated Subsidiaries</t>
  </si>
  <si>
    <r>
      <rPr>
        <b/>
        <sz val="10"/>
        <color rgb="FF000000"/>
        <rFont val="Arial"/>
      </rPr>
      <t xml:space="preserve">($ in millions at actual rates)
</t>
    </r>
  </si>
  <si>
    <t>3Q16       % CNS</t>
  </si>
  <si>
    <t>CNS Revenue</t>
  </si>
  <si>
    <r>
      <rPr>
        <b/>
        <sz val="10"/>
        <color rgb="FF000000"/>
        <rFont val="Arial"/>
      </rPr>
      <t>3Q15</t>
    </r>
    <r>
      <rPr>
        <b/>
        <vertAlign val="superscript"/>
        <sz val="10"/>
        <color rgb="FF000000"/>
        <rFont val="Arial"/>
      </rPr>
      <t>(1)</t>
    </r>
  </si>
  <si>
    <r>
      <rPr>
        <b/>
        <sz val="10"/>
        <color rgb="FF000000"/>
        <rFont val="Arial"/>
      </rPr>
      <t>4Q15</t>
    </r>
    <r>
      <rPr>
        <b/>
        <vertAlign val="superscript"/>
        <sz val="10"/>
        <color rgb="FF000000"/>
        <rFont val="Arial"/>
      </rPr>
      <t>(1)</t>
    </r>
  </si>
  <si>
    <t>1Q16</t>
  </si>
  <si>
    <t>2Q16</t>
  </si>
  <si>
    <t>3Q16</t>
  </si>
  <si>
    <t>North America</t>
  </si>
  <si>
    <t>Wholesale</t>
  </si>
  <si>
    <t>Enterprise</t>
  </si>
  <si>
    <t>EMEA</t>
  </si>
  <si>
    <t>UK Government</t>
  </si>
  <si>
    <t>Latin America</t>
  </si>
  <si>
    <t>Total</t>
  </si>
  <si>
    <r>
      <rPr>
        <sz val="10"/>
        <color rgb="FF000000"/>
        <rFont val="Arial"/>
      </rPr>
      <t xml:space="preserve">Enterprise </t>
    </r>
    <r>
      <rPr>
        <vertAlign val="superscript"/>
        <sz val="10"/>
        <color rgb="FF000000"/>
        <rFont val="Arial"/>
      </rPr>
      <t>(2)</t>
    </r>
  </si>
  <si>
    <t>Total CNS Revenue</t>
  </si>
  <si>
    <t>Wholesale Voice Services</t>
  </si>
  <si>
    <t>Total Revenue</t>
  </si>
  <si>
    <r>
      <rPr>
        <vertAlign val="superscript"/>
        <sz val="10"/>
        <color rgb="FF000000"/>
        <rFont val="Arial"/>
      </rPr>
      <t>(1)</t>
    </r>
    <r>
      <rPr>
        <sz val="10"/>
        <color rgb="FF000000"/>
        <rFont val="Arial"/>
      </rPr>
      <t xml:space="preserve"> The 2015 quarterly results have been adjusted to reflect changes made to customer assignments between wholesale and enterprise channels as of the beginning of 2016.</t>
    </r>
  </si>
  <si>
    <r>
      <rPr>
        <vertAlign val="superscript"/>
        <sz val="10"/>
        <color rgb="FF000000"/>
        <rFont val="Arial"/>
      </rPr>
      <t xml:space="preserve">(2) </t>
    </r>
    <r>
      <rPr>
        <sz val="10"/>
        <color rgb="FF000000"/>
        <rFont val="Arial"/>
      </rPr>
      <t>Includes EMEA UK Government revenue</t>
    </r>
  </si>
  <si>
    <t>Level 3 Communications, Inc. and Consolidated Subsidiaries (modified to exclude Venezuela)</t>
  </si>
  <si>
    <t>($ in millions at actual rates)</t>
  </si>
  <si>
    <t>3Q15 FX</t>
  </si>
  <si>
    <t>2Q16 FX</t>
  </si>
  <si>
    <r>
      <rPr>
        <b/>
        <sz val="10"/>
        <color rgb="FF000000"/>
        <rFont val="Arial"/>
      </rPr>
      <t>3Q16/ 3Q15 %Change</t>
    </r>
  </si>
  <si>
    <r>
      <rPr>
        <b/>
        <sz val="10"/>
        <color rgb="FF000000"/>
        <rFont val="Arial"/>
      </rPr>
      <t>3Q16 Constant Currency/ 3Q15 Modified %Change</t>
    </r>
    <r>
      <rPr>
        <b/>
        <vertAlign val="superscript"/>
        <sz val="10"/>
        <color rgb="FF000000"/>
        <rFont val="Arial"/>
      </rPr>
      <t>(4)</t>
    </r>
  </si>
  <si>
    <r>
      <rPr>
        <b/>
        <sz val="10"/>
        <color rgb="FF000000"/>
        <rFont val="Arial"/>
      </rPr>
      <t>3Q16/ 2Q16 %Change</t>
    </r>
  </si>
  <si>
    <r>
      <rPr>
        <b/>
        <sz val="10"/>
        <color rgb="FF000000"/>
        <rFont val="Arial"/>
      </rPr>
      <t>3Q16 Constant Currency/ 2Q16 %Change</t>
    </r>
    <r>
      <rPr>
        <b/>
        <vertAlign val="superscript"/>
        <sz val="10"/>
        <color rgb="FF000000"/>
        <rFont val="Arial"/>
      </rPr>
      <t>(4)</t>
    </r>
  </si>
  <si>
    <r>
      <rPr>
        <b/>
        <sz val="10"/>
        <color rgb="FF000000"/>
        <rFont val="Arial"/>
      </rPr>
      <t>3Q16        % CNS</t>
    </r>
  </si>
  <si>
    <r>
      <rPr>
        <b/>
        <sz val="10"/>
        <color rgb="FF000000"/>
        <rFont val="Arial"/>
      </rPr>
      <t>3Q15</t>
    </r>
    <r>
      <rPr>
        <b/>
        <vertAlign val="superscript"/>
        <sz val="10"/>
        <color rgb="FF000000"/>
        <rFont val="Arial"/>
      </rPr>
      <t>(2)(3)</t>
    </r>
  </si>
  <si>
    <r>
      <rPr>
        <b/>
        <sz val="10"/>
        <color rgb="FF000000"/>
        <rFont val="Arial"/>
      </rPr>
      <t>4Q15</t>
    </r>
    <r>
      <rPr>
        <b/>
        <vertAlign val="superscript"/>
        <sz val="10"/>
        <color rgb="FF000000"/>
        <rFont val="Arial"/>
      </rPr>
      <t>(3)</t>
    </r>
  </si>
  <si>
    <t>Enterprise</t>
  </si>
  <si>
    <t>Latin America (excludes Venezuela)</t>
  </si>
  <si>
    <r>
      <rPr>
        <sz val="10"/>
        <color rgb="FF000000"/>
        <rFont val="Arial"/>
      </rPr>
      <t xml:space="preserve">Enterprise </t>
    </r>
    <r>
      <rPr>
        <vertAlign val="superscript"/>
        <sz val="10"/>
        <color rgb="FF000000"/>
        <rFont val="Arial"/>
      </rPr>
      <t>(1)</t>
    </r>
  </si>
  <si>
    <r>
      <rPr>
        <vertAlign val="superscript"/>
        <sz val="10"/>
        <color rgb="FF000000"/>
        <rFont val="Arial"/>
      </rPr>
      <t xml:space="preserve">(1) </t>
    </r>
    <r>
      <rPr>
        <sz val="10"/>
        <color rgb="FF000000"/>
        <rFont val="Arial"/>
      </rPr>
      <t>Includes EMEA UK Government revenue</t>
    </r>
  </si>
  <si>
    <r>
      <rPr>
        <vertAlign val="superscript"/>
        <sz val="10"/>
        <color rgb="FF000000"/>
        <rFont val="Arial"/>
      </rPr>
      <t xml:space="preserve">(2) </t>
    </r>
    <r>
      <rPr>
        <sz val="10"/>
        <color rgb="FF000000"/>
        <rFont val="Arial"/>
      </rPr>
      <t>Represents the consolidated results modified to exclude the Company's Venezuelan subsidiary's operations that was deconsolidated as of September 30, 2015.</t>
    </r>
  </si>
  <si>
    <r>
      <rPr>
        <vertAlign val="superscript"/>
        <sz val="10"/>
        <color rgb="FF000000"/>
        <rFont val="Arial"/>
      </rPr>
      <t>(3)</t>
    </r>
    <r>
      <rPr>
        <sz val="10"/>
        <color rgb="FF000000"/>
        <rFont val="Arial"/>
      </rPr>
      <t xml:space="preserve"> The 2015 quarterly results have been adjusted to reflect changes made to customer assignments between the wholesale and enterprise channels as of the beginning of 2016.</t>
    </r>
  </si>
  <si>
    <r>
      <rPr>
        <vertAlign val="superscript"/>
        <sz val="10"/>
        <color rgb="FF000000"/>
        <rFont val="Arial"/>
      </rPr>
      <t xml:space="preserve">(4) </t>
    </r>
    <r>
      <rPr>
        <sz val="10"/>
        <color rgb="FF000000"/>
        <rFont val="Arial"/>
      </rPr>
      <t>Percentages are calculated using whole numbers. Minor differences may exist due to rounding.</t>
    </r>
  </si>
  <si>
    <t>Level 3 Venezuela Results</t>
  </si>
  <si>
    <r>
      <rPr>
        <b/>
        <sz val="10"/>
        <color rgb="FF000000"/>
        <rFont val="Arial"/>
      </rPr>
      <t xml:space="preserve">($ in millions at actual rates)
</t>
    </r>
  </si>
  <si>
    <t>1Q15</t>
  </si>
  <si>
    <t>2Q15</t>
  </si>
  <si>
    <t>3Q15</t>
  </si>
  <si>
    <t>Adjusted EBITDA</t>
  </si>
  <si>
    <t>Capital Expenditures</t>
  </si>
  <si>
    <t>Unlevered Cash Flow</t>
  </si>
  <si>
    <t>Free Cash Flow</t>
  </si>
  <si>
    <t>Core Network Services Revenue</t>
  </si>
  <si>
    <r>
      <rPr>
        <b/>
        <sz val="10"/>
        <color rgb="FF000000"/>
        <rFont val="Arial"/>
      </rPr>
      <t>3Q15</t>
    </r>
    <r>
      <rPr>
        <b/>
        <vertAlign val="superscript"/>
        <sz val="10"/>
        <color rgb="FF000000"/>
        <rFont val="Arial"/>
      </rPr>
      <t>(1)</t>
    </r>
  </si>
  <si>
    <r>
      <rPr>
        <b/>
        <sz val="10"/>
        <color rgb="FF000000"/>
        <rFont val="Arial"/>
      </rPr>
      <t>4Q15</t>
    </r>
    <r>
      <rPr>
        <b/>
        <vertAlign val="superscript"/>
        <sz val="10"/>
        <color rgb="FF000000"/>
        <rFont val="Arial"/>
      </rPr>
      <t>(1)</t>
    </r>
  </si>
  <si>
    <r>
      <rPr>
        <b/>
        <sz val="10"/>
        <color rgb="FF000000"/>
        <rFont val="Arial"/>
      </rPr>
      <t>3Q16/ 3Q15 %Change</t>
    </r>
  </si>
  <si>
    <r>
      <rPr>
        <b/>
        <sz val="10"/>
        <color rgb="FF000000"/>
        <rFont val="Arial"/>
      </rPr>
      <t>3Q16/ 2Q16 %Change</t>
    </r>
  </si>
  <si>
    <r>
      <rPr>
        <b/>
        <sz val="10"/>
        <color rgb="FF000000"/>
        <rFont val="Arial"/>
      </rPr>
      <t>3Q16        % CNS</t>
    </r>
  </si>
  <si>
    <t>Colocation and Datacenter Services</t>
  </si>
  <si>
    <t>Transport and Fiber</t>
  </si>
  <si>
    <t>IP and Data Services</t>
  </si>
  <si>
    <t>Voice Services (Local and Enterprise)</t>
  </si>
  <si>
    <t>Total Core Network Services</t>
  </si>
  <si>
    <r>
      <rPr>
        <vertAlign val="superscript"/>
        <sz val="10"/>
        <color rgb="FF000000"/>
        <rFont val="Arial"/>
      </rPr>
      <t>(1)</t>
    </r>
    <r>
      <rPr>
        <sz val="10"/>
        <color rgb="FF000000"/>
        <rFont val="Arial"/>
      </rPr>
      <t xml:space="preserve"> The 2015 quarterly results have been adjusted to reflect changes made to customer assignments between the wholesale and enterprise channels as of the beginning of 2016.</t>
    </r>
  </si>
  <si>
    <r>
      <rPr>
        <b/>
        <sz val="10"/>
        <color rgb="FF000000"/>
        <rFont val="Arial"/>
      </rPr>
      <t>3Q15</t>
    </r>
    <r>
      <rPr>
        <b/>
        <vertAlign val="superscript"/>
        <sz val="10"/>
        <color rgb="FF000000"/>
        <rFont val="Arial"/>
      </rPr>
      <t>(1)(2)</t>
    </r>
  </si>
  <si>
    <r>
      <rPr>
        <b/>
        <sz val="10"/>
        <color rgb="FF000000"/>
        <rFont val="Arial"/>
      </rPr>
      <t>4Q15</t>
    </r>
    <r>
      <rPr>
        <b/>
        <vertAlign val="superscript"/>
        <sz val="10"/>
        <color rgb="FF000000"/>
        <rFont val="Arial"/>
      </rPr>
      <t>(2)</t>
    </r>
  </si>
  <si>
    <t>1Q16</t>
  </si>
  <si>
    <t>2Q16</t>
  </si>
  <si>
    <t>3Q16</t>
  </si>
  <si>
    <r>
      <rPr>
        <b/>
        <sz val="10"/>
        <color rgb="FF000000"/>
        <rFont val="Arial"/>
      </rPr>
      <t>3Q16/ 3Q15 %Change</t>
    </r>
  </si>
  <si>
    <r>
      <rPr>
        <vertAlign val="superscript"/>
        <sz val="10"/>
        <color rgb="FF000000"/>
        <rFont val="Arial"/>
      </rPr>
      <t xml:space="preserve">(1) </t>
    </r>
    <r>
      <rPr>
        <sz val="10"/>
        <color rgb="FF000000"/>
        <rFont val="Arial"/>
      </rPr>
      <t>Represents the consolidated results modified to exclude the Company's Venezuelan subsidiary's operations that was deconsolidated as of September 30, 2015.</t>
    </r>
  </si>
  <si>
    <r>
      <rPr>
        <vertAlign val="superscript"/>
        <sz val="10"/>
        <color rgb="FF000000"/>
        <rFont val="Arial"/>
      </rPr>
      <t>(2)</t>
    </r>
    <r>
      <rPr>
        <sz val="10"/>
        <color rgb="FF000000"/>
        <rFont val="Arial"/>
      </rPr>
      <t xml:space="preserve"> The 2015 quarterly results have been adjusted to reflect changes made to customer assignments between the wholesale and enterprise channels as of the beginning of 2016.</t>
    </r>
  </si>
  <si>
    <t>($ in millions)</t>
  </si>
  <si>
    <r>
      <rPr>
        <b/>
        <sz val="10"/>
        <color rgb="FF000000"/>
        <rFont val="Arial"/>
      </rPr>
      <t>3Q15</t>
    </r>
    <r>
      <rPr>
        <b/>
        <vertAlign val="superscript"/>
        <sz val="10"/>
        <color rgb="FF000000"/>
        <rFont val="Arial"/>
      </rPr>
      <t>(1)</t>
    </r>
  </si>
  <si>
    <r>
      <rPr>
        <b/>
        <sz val="10"/>
        <color rgb="FF000000"/>
        <rFont val="Arial"/>
      </rPr>
      <t xml:space="preserve">3Q15             Modified </t>
    </r>
    <r>
      <rPr>
        <b/>
        <vertAlign val="superscript"/>
        <sz val="10"/>
        <color rgb="FF000000"/>
        <rFont val="Arial"/>
      </rPr>
      <t>(1)(2)</t>
    </r>
  </si>
  <si>
    <r>
      <rPr>
        <b/>
        <sz val="10"/>
        <color rgb="FF000000"/>
        <rFont val="Arial"/>
      </rPr>
      <t>2Q16</t>
    </r>
    <r>
      <rPr>
        <b/>
        <vertAlign val="superscript"/>
        <sz val="10"/>
        <color rgb="FF000000"/>
        <rFont val="Arial"/>
      </rPr>
      <t>(3)</t>
    </r>
  </si>
  <si>
    <t>Core Network Services</t>
  </si>
  <si>
    <t>Network Access Margin</t>
  </si>
  <si>
    <t>Adjusted EBITDA Margin</t>
  </si>
  <si>
    <t>Net Income</t>
  </si>
  <si>
    <t>Basic Earnings Per Share</t>
  </si>
  <si>
    <t>Diluted Earnings Per Share</t>
  </si>
  <si>
    <r>
      <rPr>
        <vertAlign val="superscript"/>
        <sz val="10"/>
        <color rgb="FF000000"/>
        <rFont val="Arial"/>
      </rPr>
      <t xml:space="preserve">(1) </t>
    </r>
    <r>
      <rPr>
        <sz val="10"/>
        <color rgb="FF000000"/>
        <rFont val="Arial"/>
      </rPr>
      <t>The 2015 quarterly results have been adjusted to reflect changes made to customer assignments between the wholesale and enterprise channels as of the beginning of 2016.</t>
    </r>
  </si>
  <si>
    <r>
      <rPr>
        <vertAlign val="superscript"/>
        <sz val="10"/>
        <color rgb="FF000000"/>
        <rFont val="Arial"/>
      </rPr>
      <t xml:space="preserve">(2) </t>
    </r>
    <r>
      <rPr>
        <sz val="10"/>
        <color rgb="FF000000"/>
        <rFont val="Arial"/>
      </rPr>
      <t>Represents the consolidated results modified to exclude the Company's Venezuelan subsidiary's operations that was deconsolidated as of September 30, 2015, except for Net Income and Basic and Diluted Earnings per Share.</t>
    </r>
  </si>
  <si>
    <r>
      <rPr>
        <vertAlign val="superscript"/>
        <sz val="10"/>
        <color rgb="FF000000"/>
        <rFont val="Arial"/>
      </rPr>
      <t xml:space="preserve">(3) </t>
    </r>
    <r>
      <rPr>
        <sz val="10"/>
        <color rgb="FF000000"/>
        <rFont val="Arial"/>
      </rPr>
      <t xml:space="preserve">Results have been adjusted to reflect the Company's adoption of Accounting Standards Update 2016-09, </t>
    </r>
    <r>
      <rPr>
        <i/>
        <sz val="10"/>
        <color rgb="FF000000"/>
        <rFont val="Arial"/>
      </rPr>
      <t>Improvements to Employee Share-Based Payment Accounting</t>
    </r>
    <r>
      <rPr>
        <sz val="10"/>
        <color rgb="FF000000"/>
        <rFont val="Arial"/>
      </rPr>
      <t>.</t>
    </r>
  </si>
  <si>
    <t>LEVEL 3 COMMUNICATIONS, INC. AND SUBSIDIARIES</t>
  </si>
  <si>
    <t>Consolidated Statements of Income</t>
  </si>
  <si>
    <t>(unaudited)</t>
  </si>
  <si>
    <t>Three Months Ended</t>
  </si>
  <si>
    <t/>
  </si>
  <si>
    <t>September 30,</t>
  </si>
  <si>
    <t>December 31,</t>
  </si>
  <si>
    <t>March 31,</t>
  </si>
  <si>
    <t>June 30,</t>
  </si>
  <si>
    <t>(dollars in millions, except per share data)</t>
  </si>
  <si>
    <t>2015</t>
  </si>
  <si>
    <r>
      <rPr>
        <sz val="10"/>
        <color rgb="FF000000"/>
        <rFont val="Arial"/>
      </rPr>
      <t>2016</t>
    </r>
    <r>
      <rPr>
        <vertAlign val="superscript"/>
        <sz val="10"/>
        <color rgb="FF000000"/>
        <rFont val="Arial"/>
      </rPr>
      <t>(1)</t>
    </r>
  </si>
  <si>
    <r>
      <rPr>
        <sz val="10"/>
        <color rgb="FF000000"/>
        <rFont val="Arial"/>
      </rPr>
      <t>2016</t>
    </r>
    <r>
      <rPr>
        <vertAlign val="superscript"/>
        <sz val="10"/>
        <color rgb="FF000000"/>
        <rFont val="Arial"/>
      </rPr>
      <t>(1)</t>
    </r>
  </si>
  <si>
    <t>2016</t>
  </si>
  <si>
    <t>Revenue</t>
  </si>
  <si>
    <t>Costs and Expenses</t>
  </si>
  <si>
    <t>Network access costs</t>
  </si>
  <si>
    <t>Network related expenses</t>
  </si>
  <si>
    <t>Depreciation and amortization</t>
  </si>
  <si>
    <t>Selling, general and administrative expenses</t>
  </si>
  <si>
    <t>Total Costs and Expenses</t>
  </si>
  <si>
    <t>Operating Income</t>
  </si>
  <si>
    <t>Other Income (Expense):</t>
  </si>
  <si>
    <t>Interest income</t>
  </si>
  <si>
    <t>Interest expense</t>
  </si>
  <si>
    <t>Loss on modification and extinguishment of debt</t>
  </si>
  <si>
    <t>Venezuela deconsolidation charge</t>
  </si>
  <si>
    <t>Other, net</t>
  </si>
  <si>
    <t>Total Other Expense</t>
  </si>
  <si>
    <t>Income Before Income Taxes</t>
  </si>
  <si>
    <t>Income Tax (Expense) Benefit</t>
  </si>
  <si>
    <t>Basic Earnings per Common Share:</t>
  </si>
  <si>
    <t>Net Income per Share</t>
  </si>
  <si>
    <t>Weighted-Average Shares Outstanding (in thousands)</t>
  </si>
  <si>
    <t>Diluted Earnings per Common Share:</t>
  </si>
  <si>
    <r>
      <rPr>
        <vertAlign val="superscript"/>
        <sz val="10"/>
        <color rgb="FF000000"/>
        <rFont val="Arial"/>
      </rPr>
      <t xml:space="preserve">(1) </t>
    </r>
    <r>
      <rPr>
        <sz val="10"/>
        <color rgb="FF000000"/>
        <rFont val="Arial"/>
      </rPr>
      <t xml:space="preserve">Results have been adjusted to reflect the Company's adoption of Accounting Standards Update 2016-09, </t>
    </r>
    <r>
      <rPr>
        <i/>
        <sz val="10"/>
        <color rgb="FF000000"/>
        <rFont val="Arial"/>
      </rPr>
      <t>Improvements to Employee Share-Based Payment Accounting.</t>
    </r>
  </si>
  <si>
    <t>Consolidated Balance Sheets</t>
  </si>
  <si>
    <t>(dollars in millions)</t>
  </si>
  <si>
    <r>
      <rPr>
        <sz val="10"/>
        <color rgb="FF000000"/>
        <rFont val="Arial"/>
      </rPr>
      <t>2016</t>
    </r>
    <r>
      <rPr>
        <vertAlign val="superscript"/>
        <sz val="10"/>
        <color rgb="FF000000"/>
        <rFont val="Arial"/>
      </rPr>
      <t>(1)</t>
    </r>
  </si>
  <si>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</si>
  <si>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</si>
  <si>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</si>
  <si>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</si>
  <si>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</si>
  <si>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</si>
  <si>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</si>
  <si>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</si>
  <si>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</si>
  <si>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</si>
  <si>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</si>
  <si>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Deferred Tax Assets</t>
  </si>
  <si>
    <t>Other Assets, net</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</si>
  <si>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</si>
  <si>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</si>
  <si>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</si>
  <si>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</si>
  <si>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</si>
  <si>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</si>
  <si>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</si>
  <si>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</si>
  <si>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</si>
  <si>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</si>
  <si>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</si>
  <si>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</si>
  <si>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</si>
  <si>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</si>
  <si>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</si>
  <si>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r>
      <rPr>
        <vertAlign val="superscript"/>
        <sz val="10"/>
        <color rgb="FF000000"/>
        <rFont val="Arial"/>
      </rPr>
      <t xml:space="preserve">(1) </t>
    </r>
    <r>
      <rPr>
        <sz val="10"/>
        <color rgb="FF000000"/>
        <rFont val="Arial"/>
      </rPr>
      <t xml:space="preserve">Results have been adjusted to reflect the Company's adoption of Accounting Standards Update 2016-09, </t>
    </r>
    <r>
      <rPr>
        <i/>
        <sz val="10"/>
        <color rgb="FF000000"/>
        <rFont val="Arial"/>
      </rPr>
      <t>Improvements to Employee Share-Based Payment Accounting.</t>
    </r>
  </si>
  <si>
    <t>Consolidated Statements of Cash Flows</t>
  </si>
  <si>
    <r>
      <rPr>
        <sz val="10"/>
        <color rgb="FF000000"/>
        <rFont val="Arial"/>
      </rPr>
      <t>2016</t>
    </r>
    <r>
      <rPr>
        <vertAlign val="superscript"/>
        <sz val="10"/>
        <color rgb="FF000000"/>
        <rFont val="Arial"/>
      </rPr>
      <t>(1)</t>
    </r>
  </si>
  <si>
    <r>
      <rPr>
        <sz val="10"/>
        <color rgb="FF000000"/>
        <rFont val="Arial"/>
      </rPr>
      <t>2016</t>
    </r>
    <r>
      <rPr>
        <vertAlign val="superscript"/>
        <sz val="10"/>
        <color rgb="FF000000"/>
        <rFont val="Arial"/>
      </rPr>
      <t>(1)</t>
    </r>
  </si>
  <si>
    <t>Cash Flows from Operating Activities:</t>
  </si>
  <si>
    <t>Net income</t>
  </si>
  <si>
    <t>Adjustments to reconcile net income to net cash provided by operating activities:</t>
  </si>
  <si>
    <t>Non-cash compensation expense attributable to stock awards</t>
  </si>
  <si>
    <t>Accretion of debt discount and amortization of debt issuance costs</t>
  </si>
  <si>
    <t>Accrued interest on long-term debt</t>
  </si>
  <si>
    <t>Deferred income taxes</t>
  </si>
  <si>
    <t>Gain on sale of property, plant and equipment and other assets</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</si>
  <si>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</si>
  <si>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</si>
  <si>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</si>
  <si>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</si>
  <si>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</si>
  <si>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</si>
  <si>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</si>
  <si>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</si>
  <si>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</si>
  <si>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Cash related to deconsolidated Venezuela operations</t>
  </si>
  <si>
    <t>Change in restricted cash and securities, net</t>
  </si>
  <si>
    <t>Proceeds from sale of property, plant and equipment and other assets</t>
  </si>
  <si>
    <t>Net Cash Provided by (Used in) Investing Activities</t>
  </si>
  <si>
    <t>Cash Flows from Financing Activities:</t>
  </si>
  <si>
    <t>Long-term debt borrowings, net of issuance costs</t>
  </si>
  <si>
    <t>Payments on and repurchases of long-term debt and capital leases</t>
  </si>
  <si>
    <t>Net Cash Provided by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</si>
  <si>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</si>
  <si>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</si>
  <si>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</si>
  <si>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</si>
  <si>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</si>
  <si>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</si>
  <si>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r>
      <rPr>
        <vertAlign val="superscript"/>
        <sz val="10"/>
        <color rgb="FF000000"/>
        <rFont val="Arial"/>
      </rPr>
      <t xml:space="preserve">(1) </t>
    </r>
    <r>
      <rPr>
        <sz val="10"/>
        <color rgb="FF000000"/>
        <rFont val="Arial"/>
      </rPr>
      <t xml:space="preserve">Results have been adjusted to reflect the Company's adoption of Accounting Standards Update 2016-09, </t>
    </r>
    <r>
      <rPr>
        <i/>
        <sz val="10"/>
        <color rgb="FF000000"/>
        <rFont val="Arial"/>
      </rPr>
      <t>Improvements to Employee Share-Based Payment Accounting.</t>
    </r>
  </si>
  <si>
    <r>
      <rPr>
        <b/>
        <sz val="10"/>
        <color rgb="FF000000"/>
        <rFont val="Arial"/>
      </rPr>
      <t>3Q15</t>
    </r>
    <r>
      <rPr>
        <b/>
        <vertAlign val="superscript"/>
        <sz val="10"/>
        <color rgb="FF000000"/>
        <rFont val="Arial"/>
      </rPr>
      <t>(2)</t>
    </r>
  </si>
  <si>
    <r>
      <rPr>
        <b/>
        <sz val="10"/>
        <color rgb="FF000000"/>
        <rFont val="Arial"/>
      </rPr>
      <t>3Q15 Modified</t>
    </r>
    <r>
      <rPr>
        <b/>
        <vertAlign val="superscript"/>
        <sz val="10"/>
        <color rgb="FF000000"/>
        <rFont val="Arial"/>
      </rPr>
      <t>(1)(2)</t>
    </r>
  </si>
  <si>
    <t>3Q16 Constant Currency</t>
  </si>
  <si>
    <t>3Q16/ 3Q15 %Change</t>
  </si>
  <si>
    <r>
      <rPr>
        <b/>
        <sz val="10"/>
        <color rgb="FF000000"/>
        <rFont val="Arial"/>
      </rPr>
      <t>3Q16 Constant Currency/ 3Q15 Modified %Change</t>
    </r>
    <r>
      <rPr>
        <b/>
        <vertAlign val="superscript"/>
        <sz val="10"/>
        <color rgb="FF000000"/>
        <rFont val="Arial"/>
      </rPr>
      <t>(3)</t>
    </r>
    <r>
      <rPr>
        <b/>
        <sz val="10"/>
        <color rgb="FF000000"/>
        <rFont val="Arial"/>
      </rPr>
      <t xml:space="preserve"> </t>
    </r>
  </si>
  <si>
    <r>
      <rPr>
        <vertAlign val="superscript"/>
        <sz val="10"/>
        <color rgb="FF000000"/>
        <rFont val="Arial"/>
      </rPr>
      <t xml:space="preserve">(1) </t>
    </r>
    <r>
      <rPr>
        <sz val="10"/>
        <color rgb="FF000000"/>
        <rFont val="Arial"/>
      </rPr>
      <t>Represents the consolidated results modified to exclude the Company's Venezuelan subsidiary's operations that was deconsolidated as of September 30, 2015.</t>
    </r>
  </si>
  <si>
    <r>
      <rPr>
        <vertAlign val="superscript"/>
        <sz val="10"/>
        <color rgb="FF000000"/>
        <rFont val="Arial"/>
      </rPr>
      <t>(2)</t>
    </r>
    <r>
      <rPr>
        <sz val="10"/>
        <color rgb="FF000000"/>
        <rFont val="Arial"/>
      </rPr>
      <t xml:space="preserve"> The 2015 quarterly results have been adjusted to reflect changes made to customer assignments between the wholesale and enterprise channels as of the beginning of 2016.</t>
    </r>
  </si>
  <si>
    <r>
      <rPr>
        <vertAlign val="superscript"/>
        <sz val="10"/>
        <color rgb="FF000000"/>
        <rFont val="Arial"/>
      </rPr>
      <t xml:space="preserve">(3) </t>
    </r>
    <r>
      <rPr>
        <sz val="10"/>
        <color rgb="FF000000"/>
        <rFont val="Arial"/>
      </rPr>
      <t>Percentages are calculated using whole numbers. Minor differences may exist due to rounding.</t>
    </r>
  </si>
  <si>
    <t>Modified and Constant Currency</t>
  </si>
  <si>
    <t>CNS Revenue ($ in millions)</t>
  </si>
  <si>
    <t>3Q16           Constant Currency</t>
  </si>
  <si>
    <r>
      <rPr>
        <b/>
        <sz val="10"/>
        <color rgb="FF000000"/>
        <rFont val="Arial"/>
      </rPr>
      <t>3Q15</t>
    </r>
    <r>
      <rPr>
        <b/>
        <vertAlign val="superscript"/>
        <sz val="10"/>
        <color rgb="FF000000"/>
        <rFont val="Arial"/>
      </rPr>
      <t>(2)</t>
    </r>
  </si>
  <si>
    <t>3Q15 Venezuela</t>
  </si>
  <si>
    <r>
      <rPr>
        <b/>
        <sz val="10"/>
        <color rgb="FF000000"/>
        <rFont val="Arial"/>
      </rPr>
      <t>3Q15             Modified</t>
    </r>
    <r>
      <rPr>
        <b/>
        <vertAlign val="superscript"/>
        <sz val="10"/>
        <color rgb="FF000000"/>
        <rFont val="Arial"/>
      </rPr>
      <t>(3)</t>
    </r>
  </si>
  <si>
    <r>
      <rPr>
        <b/>
        <sz val="10"/>
        <color rgb="FF000000"/>
        <rFont val="Arial"/>
      </rPr>
      <t>3Q16/ 3Q15 %Change</t>
    </r>
  </si>
  <si>
    <t>3Q16/3Q15 Modified %Change</t>
  </si>
  <si>
    <r>
      <rPr>
        <b/>
        <sz val="10"/>
        <color rgb="FF000000"/>
        <rFont val="Arial"/>
      </rPr>
      <t>3Q16 Constant Currency/ 3Q15 Modified %Change</t>
    </r>
    <r>
      <rPr>
        <b/>
        <vertAlign val="superscript"/>
        <sz val="10"/>
        <color rgb="FF000000"/>
        <rFont val="Arial"/>
      </rPr>
      <t>(6)</t>
    </r>
    <r>
      <rPr>
        <b/>
        <sz val="10"/>
        <color rgb="FF000000"/>
        <rFont val="Arial"/>
      </rPr>
      <t xml:space="preserve"> </t>
    </r>
  </si>
  <si>
    <t>3Q16/2Q16 %Change</t>
  </si>
  <si>
    <r>
      <rPr>
        <b/>
        <sz val="10"/>
        <color rgb="FF000000"/>
        <rFont val="Arial"/>
      </rPr>
      <t>3Q16 Constant Currency/2Q16 %Change</t>
    </r>
    <r>
      <rPr>
        <b/>
        <vertAlign val="superscript"/>
        <sz val="10"/>
        <color rgb="FF000000"/>
        <rFont val="Arial"/>
      </rPr>
      <t>(6)</t>
    </r>
    <r>
      <rPr>
        <b/>
        <sz val="10"/>
        <color rgb="FF000000"/>
        <rFont val="Arial"/>
      </rPr>
      <t xml:space="preserve"> </t>
    </r>
  </si>
  <si>
    <r>
      <rPr>
        <b/>
        <sz val="10"/>
        <color rgb="FF000000"/>
        <rFont val="Arial"/>
      </rPr>
      <t>North America</t>
    </r>
  </si>
  <si>
    <r>
      <rPr>
        <sz val="10"/>
        <color rgb="FF000000"/>
        <rFont val="Arial"/>
      </rPr>
      <t>Wholesale</t>
    </r>
  </si>
  <si>
    <r>
      <rPr>
        <sz val="10"/>
        <color rgb="FF000000"/>
        <rFont val="Arial"/>
      </rPr>
      <t>Enterprise</t>
    </r>
  </si>
  <si>
    <r>
      <rPr>
        <b/>
        <sz val="10"/>
        <color rgb="FF000000"/>
        <rFont val="Arial"/>
      </rPr>
      <t>EMEA</t>
    </r>
  </si>
  <si>
    <r>
      <rPr>
        <sz val="10"/>
        <color rgb="FF000000"/>
        <rFont val="Arial"/>
      </rPr>
      <t>Wholesale</t>
    </r>
  </si>
  <si>
    <r>
      <rPr>
        <sz val="10"/>
        <color rgb="FF000000"/>
        <rFont val="Arial"/>
      </rPr>
      <t>Enterprise</t>
    </r>
  </si>
  <si>
    <r>
      <rPr>
        <sz val="10"/>
        <color rgb="FF000000"/>
        <rFont val="Arial"/>
      </rPr>
      <t>UK Government</t>
    </r>
  </si>
  <si>
    <r>
      <rPr>
        <b/>
        <sz val="10"/>
        <color rgb="FF000000"/>
        <rFont val="Arial"/>
      </rPr>
      <t>Latin America</t>
    </r>
  </si>
  <si>
    <r>
      <rPr>
        <sz val="10"/>
        <color rgb="FF000000"/>
        <rFont val="Arial"/>
      </rPr>
      <t>Wholesale</t>
    </r>
  </si>
  <si>
    <r>
      <rPr>
        <sz val="10"/>
        <color rgb="FF000000"/>
        <rFont val="Arial"/>
      </rPr>
      <t>Enterprise</t>
    </r>
  </si>
  <si>
    <r>
      <rPr>
        <b/>
        <sz val="10"/>
        <color rgb="FF000000"/>
        <rFont val="Arial"/>
      </rPr>
      <t>Total CNS Revenue</t>
    </r>
  </si>
  <si>
    <r>
      <rPr>
        <sz val="10"/>
        <color rgb="FF000000"/>
        <rFont val="Arial"/>
      </rPr>
      <t>Wholesale</t>
    </r>
  </si>
  <si>
    <r>
      <rPr>
        <sz val="10"/>
        <color rgb="FF000000"/>
        <rFont val="Arial"/>
      </rPr>
      <t>Enterprise</t>
    </r>
    <r>
      <rPr>
        <vertAlign val="superscript"/>
        <sz val="10"/>
        <color rgb="FF000000"/>
        <rFont val="Arial"/>
      </rPr>
      <t>(1)</t>
    </r>
  </si>
  <si>
    <r>
      <rPr>
        <b/>
        <sz val="10"/>
        <color rgb="FF000000"/>
        <rFont val="Arial"/>
      </rPr>
      <t>Total CNS Revenue</t>
    </r>
  </si>
  <si>
    <r>
      <rPr>
        <b/>
        <sz val="10"/>
        <color rgb="FF000000"/>
        <rFont val="Arial"/>
      </rPr>
      <t>Total Revenue</t>
    </r>
  </si>
  <si>
    <t>EMEA Total w/o UK Govt</t>
  </si>
  <si>
    <t>Total CNS w/o UK Govt</t>
  </si>
  <si>
    <t>Enterprise w/o UK Govt</t>
  </si>
  <si>
    <t>Network Access Costs</t>
  </si>
  <si>
    <r>
      <rPr>
        <b/>
        <sz val="10"/>
        <color rgb="FF000000"/>
        <rFont val="Arial"/>
      </rPr>
      <t>Network Related Expenses</t>
    </r>
    <r>
      <rPr>
        <b/>
        <vertAlign val="superscript"/>
        <sz val="10"/>
        <color rgb="FF000000"/>
        <rFont val="Arial"/>
      </rPr>
      <t>(4)</t>
    </r>
  </si>
  <si>
    <r>
      <rPr>
        <b/>
        <sz val="10"/>
        <color rgb="FF000000"/>
        <rFont val="Arial"/>
      </rPr>
      <t xml:space="preserve">Selling, General and Administrative Expenses </t>
    </r>
    <r>
      <rPr>
        <b/>
        <vertAlign val="superscript"/>
        <sz val="10"/>
        <color rgb="FF000000"/>
        <rFont val="Arial"/>
      </rPr>
      <t>(5)</t>
    </r>
  </si>
  <si>
    <r>
      <rPr>
        <vertAlign val="superscript"/>
        <sz val="10"/>
        <color rgb="FF000000"/>
        <rFont val="Arial"/>
      </rPr>
      <t>(1)</t>
    </r>
    <r>
      <rPr>
        <sz val="10"/>
        <color rgb="FF000000"/>
        <rFont val="Arial"/>
      </rPr>
      <t xml:space="preserve"> includes UK Government</t>
    </r>
  </si>
  <si>
    <r>
      <rPr>
        <vertAlign val="superscript"/>
        <sz val="10"/>
        <color rgb="FF000000"/>
        <rFont val="Arial"/>
      </rPr>
      <t>(2)</t>
    </r>
    <r>
      <rPr>
        <sz val="10"/>
        <color rgb="FF000000"/>
        <rFont val="Arial"/>
      </rPr>
      <t xml:space="preserve"> Adjusted to reflect changes made to customer assignments between wholesale and enterprise channels as of the beginning of 2016.</t>
    </r>
  </si>
  <si>
    <r>
      <rPr>
        <vertAlign val="superscript"/>
        <sz val="10"/>
        <color rgb="FF000000"/>
        <rFont val="Arial"/>
      </rPr>
      <t>(3)</t>
    </r>
    <r>
      <rPr>
        <sz val="10"/>
        <color rgb="FF000000"/>
        <rFont val="Arial"/>
      </rPr>
      <t xml:space="preserve"> Represents the consolidated results modified to exclude the Company's Venezuelan subsidiary's operations that was deconsolidated as of September 30, 2015.</t>
    </r>
  </si>
  <si>
    <r>
      <rPr>
        <vertAlign val="superscript"/>
        <sz val="10"/>
        <color rgb="FF000000"/>
        <rFont val="Arial"/>
      </rPr>
      <t>(4)</t>
    </r>
    <r>
      <rPr>
        <sz val="10"/>
        <color rgb="FF000000"/>
        <rFont val="Arial"/>
      </rPr>
      <t xml:space="preserve"> Excludes non-cash compensation of $5 million.</t>
    </r>
  </si>
  <si>
    <r>
      <rPr>
        <vertAlign val="superscript"/>
        <sz val="10"/>
        <color rgb="FF000000"/>
        <rFont val="Arial"/>
      </rPr>
      <t>(5)</t>
    </r>
    <r>
      <rPr>
        <sz val="10"/>
        <color rgb="FF000000"/>
        <rFont val="Arial"/>
      </rPr>
      <t xml:space="preserve"> Excludes non-cash compensation of $29 million.</t>
    </r>
  </si>
  <si>
    <r>
      <rPr>
        <vertAlign val="superscript"/>
        <sz val="10"/>
        <color rgb="FF000000"/>
        <rFont val="Arial"/>
      </rPr>
      <t xml:space="preserve">(6) </t>
    </r>
    <r>
      <rPr>
        <sz val="10"/>
        <color rgb="FF000000"/>
        <rFont val="Arial"/>
      </rPr>
      <t>Percentages are calculated using whole numbers. Minor differences may exist due to rounding.</t>
    </r>
  </si>
  <si>
    <r>
      <rPr>
        <b/>
        <sz val="10"/>
        <color rgb="FF000000"/>
        <rFont val="Arial"/>
      </rPr>
      <t>2Q15</t>
    </r>
    <r>
      <rPr>
        <b/>
        <vertAlign val="superscript"/>
        <sz val="10"/>
        <color rgb="FF000000"/>
        <rFont val="Arial"/>
      </rPr>
      <t>(1)</t>
    </r>
  </si>
  <si>
    <r>
      <rPr>
        <b/>
        <sz val="10"/>
        <color rgb="FF000000"/>
        <rFont val="Arial"/>
      </rPr>
      <t>2Q15</t>
    </r>
    <r>
      <rPr>
        <b/>
        <vertAlign val="superscript"/>
        <sz val="10"/>
        <color rgb="FF000000"/>
        <rFont val="Arial"/>
      </rPr>
      <t xml:space="preserve"> </t>
    </r>
    <r>
      <rPr>
        <b/>
        <sz val="10"/>
        <color rgb="FF000000"/>
        <rFont val="Arial"/>
      </rPr>
      <t>Venezuela</t>
    </r>
  </si>
  <si>
    <r>
      <rPr>
        <b/>
        <sz val="10"/>
        <color rgb="FF000000"/>
        <rFont val="Arial"/>
      </rPr>
      <t>2Q15 Modified</t>
    </r>
    <r>
      <rPr>
        <b/>
        <vertAlign val="superscript"/>
        <sz val="10"/>
        <color rgb="FF000000"/>
        <rFont val="Arial"/>
      </rPr>
      <t>(2)</t>
    </r>
  </si>
  <si>
    <r>
      <rPr>
        <b/>
        <sz val="10"/>
        <color rgb="FF000000"/>
        <rFont val="Arial"/>
      </rPr>
      <t>3Q15</t>
    </r>
    <r>
      <rPr>
        <b/>
        <vertAlign val="superscript"/>
        <sz val="10"/>
        <color rgb="FF000000"/>
        <rFont val="Arial"/>
      </rPr>
      <t>(1)</t>
    </r>
  </si>
  <si>
    <r>
      <rPr>
        <b/>
        <sz val="10"/>
        <color rgb="FF000000"/>
        <rFont val="Arial"/>
      </rPr>
      <t>3Q15</t>
    </r>
    <r>
      <rPr>
        <b/>
        <vertAlign val="superscript"/>
        <sz val="10"/>
        <color rgb="FF000000"/>
        <rFont val="Arial"/>
      </rPr>
      <t xml:space="preserve"> </t>
    </r>
    <r>
      <rPr>
        <b/>
        <sz val="10"/>
        <color rgb="FF000000"/>
        <rFont val="Arial"/>
      </rPr>
      <t>Venezuela</t>
    </r>
  </si>
  <si>
    <r>
      <rPr>
        <b/>
        <sz val="10"/>
        <color rgb="FF000000"/>
        <rFont val="Arial"/>
      </rPr>
      <t>3Q15 Modified</t>
    </r>
    <r>
      <rPr>
        <b/>
        <vertAlign val="superscript"/>
        <sz val="10"/>
        <color rgb="FF000000"/>
        <rFont val="Arial"/>
      </rPr>
      <t>(2)</t>
    </r>
  </si>
  <si>
    <r>
      <rPr>
        <vertAlign val="superscript"/>
        <sz val="10"/>
        <color rgb="FF000000"/>
        <rFont val="Arial"/>
      </rPr>
      <t>(1)</t>
    </r>
    <r>
      <rPr>
        <sz val="10"/>
        <color rgb="FF000000"/>
        <rFont val="Arial"/>
      </rPr>
      <t xml:space="preserve"> The 2015 quarterly results have been adjusted to reflect changes made to customer assignments between the wholesale and enterprise channels as of the beginning of 2016.</t>
    </r>
  </si>
  <si>
    <r>
      <rPr>
        <vertAlign val="superscript"/>
        <sz val="10"/>
        <color rgb="FF000000"/>
        <rFont val="Arial"/>
      </rPr>
      <t xml:space="preserve">(2) </t>
    </r>
    <r>
      <rPr>
        <sz val="10"/>
        <color rgb="FF000000"/>
        <rFont val="Arial"/>
      </rPr>
      <t>Represents the consolidated results modified to exclude the Company's Venezuelan subsidiary's operations that was deconsolidated as of September 30, 2015.</t>
    </r>
  </si>
  <si>
    <r>
      <rPr>
        <b/>
        <sz val="10"/>
        <color rgb="FF000000"/>
        <rFont val="Arial"/>
      </rPr>
      <t>3Q15             Modified</t>
    </r>
    <r>
      <rPr>
        <b/>
        <vertAlign val="superscript"/>
        <sz val="10"/>
        <color rgb="FF000000"/>
        <rFont val="Arial"/>
      </rPr>
      <t>(1)</t>
    </r>
  </si>
  <si>
    <r>
      <rPr>
        <b/>
        <sz val="10"/>
        <color rgb="FF000000"/>
        <rFont val="Arial"/>
      </rPr>
      <t>2Q16</t>
    </r>
    <r>
      <rPr>
        <b/>
        <vertAlign val="superscript"/>
        <sz val="10"/>
        <color rgb="FF000000"/>
        <rFont val="Arial"/>
      </rPr>
      <t>(2)</t>
    </r>
  </si>
  <si>
    <t>Net Income (Loss)</t>
  </si>
  <si>
    <t>Income Tax Expense</t>
  </si>
  <si>
    <t>Depreciation and Amortization Expense</t>
  </si>
  <si>
    <t>Non-Cash Compensation Expense</t>
  </si>
  <si>
    <r>
      <rPr>
        <vertAlign val="superscript"/>
        <sz val="10"/>
        <color rgb="FF000000"/>
        <rFont val="Arial"/>
      </rPr>
      <t xml:space="preserve">(1) </t>
    </r>
    <r>
      <rPr>
        <sz val="10"/>
        <color rgb="FF000000"/>
        <rFont val="Arial"/>
      </rPr>
      <t>Represents the consolidated results modified to exclude the Company's Venezuelan subsidiary's operations that was deconsolidated as of September 30, 2015.</t>
    </r>
  </si>
  <si>
    <r>
      <rPr>
        <vertAlign val="superscript"/>
        <sz val="10"/>
        <color rgb="FF000000"/>
        <rFont val="Arial"/>
      </rPr>
      <t xml:space="preserve">(2) </t>
    </r>
    <r>
      <rPr>
        <sz val="10"/>
        <color rgb="FF000000"/>
        <rFont val="Arial"/>
      </rPr>
      <t xml:space="preserve">Results have been adjusted to reflect the Company's adoption of Accounting Standards Update 2016-09, </t>
    </r>
    <r>
      <rPr>
        <i/>
        <sz val="10"/>
        <color rgb="FF000000"/>
        <rFont val="Arial"/>
      </rPr>
      <t>Improvements to Employee Share-Based Payment Accounting.</t>
    </r>
  </si>
  <si>
    <t>Cash Flows</t>
  </si>
  <si>
    <r>
      <rPr>
        <b/>
        <sz val="10"/>
        <color rgb="FF000000"/>
        <rFont val="Arial"/>
      </rPr>
      <t>3Q15             Modified</t>
    </r>
    <r>
      <rPr>
        <b/>
        <vertAlign val="superscript"/>
        <sz val="10"/>
        <color rgb="FF000000"/>
        <rFont val="Arial"/>
      </rPr>
      <t>(1)</t>
    </r>
  </si>
  <si>
    <t>Cash Interest Paid</t>
  </si>
  <si>
    <t>Interest Income</t>
  </si>
  <si>
    <r>
      <rPr>
        <vertAlign val="superscript"/>
        <sz val="10"/>
        <color rgb="FF000000"/>
        <rFont val="Arial"/>
      </rPr>
      <t xml:space="preserve">(1) </t>
    </r>
    <r>
      <rPr>
        <sz val="10"/>
        <color rgb="FF000000"/>
        <rFont val="Arial"/>
      </rPr>
      <t>Represents the consolidated results modified to exclude the Company's Venezuelan subsidiary's operations that was deconsolidated as of September 30, 2015.</t>
    </r>
  </si>
  <si>
    <t>Outlook</t>
  </si>
  <si>
    <t>Adjusted EBITDA Outlook</t>
  </si>
  <si>
    <t>Twelve Months Ended December 31, 2016</t>
  </si>
  <si>
    <t>Range</t>
  </si>
  <si>
    <t>Low</t>
  </si>
  <si>
    <t>High</t>
  </si>
  <si>
    <t>Net Income</t>
  </si>
  <si>
    <t>Free Cash Flow Outlook</t>
  </si>
  <si>
    <t>LTM Adjusted EBITDA</t>
  </si>
  <si>
    <t>4Q15</t>
  </si>
  <si>
    <t>Total:                    LTM</t>
  </si>
  <si>
    <t>Network Related Expenses</t>
  </si>
  <si>
    <t>Selling, General and Administrative Expenses</t>
  </si>
  <si>
    <t>Add back: Non-Cash Compensation Expenses</t>
  </si>
  <si>
    <t>Net Debt to LTM Adjusted EBITDA ratio as of September 30, 2016</t>
  </si>
  <si>
    <t>Debt</t>
  </si>
  <si>
    <t>Cash and Cash Equivalents</t>
  </si>
  <si>
    <t>Net Debt</t>
  </si>
  <si>
    <r>
      <rPr>
        <sz val="10"/>
        <color rgb="FF000000"/>
        <rFont val="Arial"/>
      </rPr>
      <t>Adjusted EBITDA</t>
    </r>
    <r>
      <rPr>
        <vertAlign val="superscript"/>
        <sz val="10"/>
        <color rgb="FF000000"/>
        <rFont val="Arial"/>
      </rPr>
      <t xml:space="preserve"> (1)</t>
    </r>
  </si>
  <si>
    <t>Net Debt to LTM Adjusted EBITDA Ratio</t>
  </si>
  <si>
    <r>
      <rPr>
        <vertAlign val="superscript"/>
        <sz val="10"/>
        <color rgb="FF000000"/>
        <rFont val="Arial"/>
      </rPr>
      <t>(1)</t>
    </r>
    <r>
      <rPr>
        <sz val="10"/>
        <color rgb="FF000000"/>
        <rFont val="Arial"/>
      </rPr>
      <t xml:space="preserve"> Please refer to the computation on Tab LTM Adjusted EBITDA.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</si>
</sst>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0_);_(&quot;$&quot;* \(#,##0\);_(&quot;$&quot;* &quot;—&quot;_);_(@_)"/>
    <numFmt numFmtId="165" formatCode="#,##0_)%;\(#,##0\)%;&quot;—&quot;\%;_(@_)"/>
    <numFmt numFmtId="166" formatCode="_(#,##0_);_(\(#,##0\);_(&quot;—&quot;_);_(@_)"/>
    <numFmt numFmtId="167" formatCode="#,##0.0_)%;\(#,##0.0\)%;&quot;—&quot;\%;_(@_)"/>
    <numFmt numFmtId="168" formatCode="_(&quot;$&quot;* #,##0.00_)_%;_(&quot;$&quot;* \(#,##0.00\)_%;_(&quot;$&quot;* &quot;—&quot;_);_(@_)"/>
    <numFmt numFmtId="169" formatCode="_(#,##0.0000000_);_(\(#,##0.0000000\);_(&quot;—&quot;_);_(@_)"/>
    <numFmt numFmtId="170" formatCode="_(#,##0.0_);_(\(#,##0.0\);_(&quot;—&quot;_);_(@_)"/>
  </numFmts>
  <fonts count="13" x14ac:knownFonts="1">
    <font>
      <sz val="10"/>
      <color rgb="FF000000"/>
      <name val="Times New Roman"/>
    </font>
    <font>
      <b/>
      <sz val="12"/>
      <color rgb="FF000000"/>
      <name val="Arial"/>
    </font>
    <font>
      <sz val="10"/>
      <color rgb="FF000000"/>
      <name val="Arial"/>
    </font>
    <font>
      <b/>
      <sz val="10"/>
      <color rgb="FF000000"/>
      <name val="Arial"/>
    </font>
    <font>
      <sz val="10"/>
      <color rgb="FF000000"/>
      <name val="Times New Roman"/>
    </font>
    <font>
      <b/>
      <sz val="10"/>
      <color rgb="FF000000"/>
      <name val="Arial"/>
    </font>
    <font>
      <sz val="10"/>
      <color rgb="FF000000"/>
      <name val="Arial"/>
    </font>
    <font>
      <sz val="8"/>
      <color rgb="FF000000"/>
      <name val="Arial"/>
    </font>
    <font>
      <sz val="10"/>
      <color rgb="FFFF0000"/>
      <name val="Times New Roman"/>
    </font>
    <font>
      <i/>
      <sz val="10"/>
      <color rgb="FF000000"/>
      <name val="Arial"/>
    </font>
    <font>
      <b/>
      <vertAlign val="superscript"/>
      <sz val="10"/>
      <color rgb="FF000000"/>
      <name val="Arial"/>
    </font>
    <font>
      <vertAlign val="superscript"/>
      <sz val="10"/>
      <color rgb="FF000000"/>
      <name val="Arial"/>
    </font>
    <font>
      <sz val="10"/>
      <color rgb="FF000000"/>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right/>
      <top style="thin">
        <color auto="1"/>
      </top>
      <bottom/>
      <diagonal/>
    </border>
    <border>
      <left/>
      <right/>
      <top style="thin">
        <color auto="1"/>
      </top>
      <bottom style="double">
        <color auto="1"/>
      </bottom>
      <diagonal/>
    </border>
    <border>
      <left/>
      <right/>
      <top/>
      <bottom style="double">
        <color auto="1"/>
      </bottom>
      <diagonal/>
    </border>
    <border>
      <left/>
      <right/>
      <top style="thin">
        <color auto="1"/>
      </top>
      <bottom style="thin">
        <color auto="1"/>
      </bottom>
      <diagonal/>
    </border>
  </borders>
  <cellStyleXfs count="2">
    <xf numFmtId="0" fontId="0" fillId="0" borderId="0"/>
    <xf numFmtId="0" fontId="12" fillId="0" borderId="0"/>
  </cellStyleXfs>
  <cellXfs count="91">
    <xf numFmtId="0" fontId="0" fillId="0" borderId="0" xfId="0" applyAlignment="1">
      <alignment wrapText="1"/>
    </xf>
    <xf numFmtId="0" fontId="1" fillId="2" borderId="0" xfId="0" applyFont="1" applyFill="1" applyAlignment="1">
      <alignment horizontal="left"/>
    </xf>
    <xf numFmtId="0" fontId="2" fillId="2" borderId="0" xfId="0" applyFont="1" applyFill="1" applyAlignment="1">
      <alignment horizontal="left"/>
    </xf>
    <xf numFmtId="0" fontId="0" fillId="2" borderId="0" xfId="0" applyFill="1" applyAlignment="1">
      <alignment wrapText="1"/>
    </xf>
    <xf numFmtId="0" fontId="3" fillId="2" borderId="0" xfId="0" applyFont="1" applyFill="1" applyAlignment="1">
      <alignment horizontal="center"/>
    </xf>
    <xf numFmtId="0" fontId="3" fillId="2" borderId="1" xfId="0" applyFont="1" applyFill="1" applyBorder="1" applyAlignment="1">
      <alignment wrapText="1"/>
    </xf>
    <xf numFmtId="0" fontId="3" fillId="2" borderId="1" xfId="0" applyFont="1" applyFill="1" applyBorder="1" applyAlignment="1">
      <alignment horizontal="center" wrapText="1"/>
    </xf>
    <xf numFmtId="0" fontId="3" fillId="2" borderId="0" xfId="0" applyFont="1" applyFill="1" applyAlignment="1">
      <alignment wrapText="1"/>
    </xf>
    <xf numFmtId="164" fontId="3" fillId="2" borderId="0" xfId="0" applyNumberFormat="1" applyFont="1" applyFill="1" applyAlignment="1">
      <alignment horizontal="left"/>
    </xf>
    <xf numFmtId="164" fontId="5" fillId="2" borderId="0" xfId="0" applyNumberFormat="1" applyFont="1" applyFill="1" applyAlignment="1"/>
    <xf numFmtId="164" fontId="5" fillId="2" borderId="2" xfId="0" applyNumberFormat="1" applyFont="1" applyFill="1" applyBorder="1" applyAlignment="1"/>
    <xf numFmtId="165" fontId="3" fillId="2" borderId="0" xfId="0" applyNumberFormat="1" applyFont="1" applyFill="1" applyAlignment="1">
      <alignment horizontal="left"/>
    </xf>
    <xf numFmtId="165" fontId="5" fillId="2" borderId="0" xfId="0" applyNumberFormat="1" applyFont="1" applyFill="1" applyAlignment="1"/>
    <xf numFmtId="0" fontId="2" fillId="2" borderId="0" xfId="0" applyFont="1" applyFill="1" applyAlignment="1">
      <alignment wrapText="1"/>
    </xf>
    <xf numFmtId="164" fontId="2" fillId="2" borderId="0" xfId="0" applyNumberFormat="1" applyFont="1" applyFill="1" applyAlignment="1">
      <alignment horizontal="left"/>
    </xf>
    <xf numFmtId="164" fontId="6" fillId="2" borderId="0" xfId="0" applyNumberFormat="1" applyFont="1" applyFill="1" applyAlignment="1"/>
    <xf numFmtId="165" fontId="2" fillId="2" borderId="0" xfId="0" applyNumberFormat="1" applyFont="1" applyFill="1" applyAlignment="1">
      <alignment horizontal="left"/>
    </xf>
    <xf numFmtId="165" fontId="6" fillId="2" borderId="0" xfId="0" applyNumberFormat="1" applyFont="1" applyFill="1" applyAlignment="1"/>
    <xf numFmtId="0" fontId="3" fillId="2" borderId="0" xfId="0" applyFont="1" applyFill="1" applyAlignment="1">
      <alignment horizontal="left"/>
    </xf>
    <xf numFmtId="166" fontId="3" fillId="2" borderId="0" xfId="0" applyNumberFormat="1" applyFont="1" applyFill="1" applyAlignment="1">
      <alignment horizontal="left"/>
    </xf>
    <xf numFmtId="166" fontId="5" fillId="2" borderId="0" xfId="0" applyNumberFormat="1" applyFont="1" applyFill="1" applyAlignment="1"/>
    <xf numFmtId="164" fontId="5" fillId="2" borderId="3" xfId="0" applyNumberFormat="1" applyFont="1" applyFill="1" applyBorder="1" applyAlignment="1"/>
    <xf numFmtId="0" fontId="3" fillId="2" borderId="0" xfId="0" applyFont="1" applyFill="1" applyAlignment="1">
      <alignment horizontal="center" wrapText="1"/>
    </xf>
    <xf numFmtId="167" fontId="5" fillId="2" borderId="0" xfId="0" applyNumberFormat="1" applyFont="1" applyFill="1" applyAlignment="1"/>
    <xf numFmtId="167" fontId="5" fillId="2" borderId="2" xfId="0" applyNumberFormat="1" applyFont="1" applyFill="1" applyBorder="1" applyAlignment="1"/>
    <xf numFmtId="165" fontId="4" fillId="2" borderId="0" xfId="0" applyNumberFormat="1" applyFont="1" applyFill="1" applyAlignment="1">
      <alignment horizontal="left"/>
    </xf>
    <xf numFmtId="167" fontId="6" fillId="2" borderId="0" xfId="0" applyNumberFormat="1" applyFont="1" applyFill="1" applyAlignment="1"/>
    <xf numFmtId="167" fontId="2" fillId="2" borderId="0" xfId="0" applyNumberFormat="1" applyFont="1" applyFill="1" applyAlignment="1">
      <alignment horizontal="left"/>
    </xf>
    <xf numFmtId="166" fontId="5" fillId="2" borderId="1" xfId="0" applyNumberFormat="1" applyFont="1" applyFill="1" applyBorder="1" applyAlignment="1"/>
    <xf numFmtId="166" fontId="2" fillId="2" borderId="0" xfId="0" applyNumberFormat="1" applyFont="1" applyFill="1" applyAlignment="1">
      <alignment horizontal="left"/>
    </xf>
    <xf numFmtId="166" fontId="6" fillId="2" borderId="0" xfId="0" applyNumberFormat="1" applyFont="1" applyFill="1" applyAlignment="1"/>
    <xf numFmtId="166" fontId="5" fillId="2" borderId="2" xfId="0" applyNumberFormat="1" applyFont="1" applyFill="1" applyBorder="1" applyAlignment="1"/>
    <xf numFmtId="164" fontId="3" fillId="2" borderId="0" xfId="0" applyNumberFormat="1" applyFont="1" applyFill="1" applyAlignment="1"/>
    <xf numFmtId="164" fontId="6" fillId="2" borderId="2" xfId="0" applyNumberFormat="1" applyFont="1" applyFill="1" applyBorder="1" applyAlignment="1"/>
    <xf numFmtId="167" fontId="6" fillId="2" borderId="2" xfId="0" applyNumberFormat="1" applyFont="1" applyFill="1" applyBorder="1" applyAlignment="1"/>
    <xf numFmtId="165" fontId="6" fillId="2" borderId="2" xfId="0" applyNumberFormat="1" applyFont="1" applyFill="1" applyBorder="1" applyAlignment="1"/>
    <xf numFmtId="166" fontId="4" fillId="2" borderId="0" xfId="0" applyNumberFormat="1" applyFont="1" applyFill="1" applyAlignment="1">
      <alignment horizontal="left"/>
    </xf>
    <xf numFmtId="166" fontId="6" fillId="2" borderId="1" xfId="0" applyNumberFormat="1" applyFont="1" applyFill="1" applyBorder="1" applyAlignment="1"/>
    <xf numFmtId="165" fontId="6" fillId="2" borderId="1" xfId="0" applyNumberFormat="1" applyFont="1" applyFill="1" applyBorder="1" applyAlignment="1"/>
    <xf numFmtId="164" fontId="5" fillId="2" borderId="4" xfId="0" applyNumberFormat="1" applyFont="1" applyFill="1" applyBorder="1" applyAlignment="1"/>
    <xf numFmtId="164" fontId="2" fillId="2" borderId="0" xfId="0" applyNumberFormat="1" applyFont="1" applyFill="1" applyAlignment="1"/>
    <xf numFmtId="166" fontId="2" fillId="2" borderId="0" xfId="0" applyNumberFormat="1" applyFont="1" applyFill="1" applyAlignment="1"/>
    <xf numFmtId="0" fontId="2" fillId="2" borderId="0" xfId="0" applyFont="1" applyFill="1" applyAlignment="1">
      <alignment horizontal="center"/>
    </xf>
    <xf numFmtId="0" fontId="3" fillId="2" borderId="0" xfId="0" applyFont="1" applyFill="1" applyAlignment="1">
      <alignment wrapText="1" indent="1"/>
    </xf>
    <xf numFmtId="168" fontId="2" fillId="2" borderId="0" xfId="0" applyNumberFormat="1" applyFont="1" applyFill="1" applyAlignment="1">
      <alignment horizontal="left"/>
    </xf>
    <xf numFmtId="168" fontId="6" fillId="2" borderId="0" xfId="0" applyNumberFormat="1" applyFont="1" applyFill="1" applyAlignment="1"/>
    <xf numFmtId="0" fontId="7" fillId="2" borderId="0" xfId="0" applyFont="1" applyFill="1" applyAlignment="1">
      <alignment horizontal="left"/>
    </xf>
    <xf numFmtId="0" fontId="2" fillId="2" borderId="0" xfId="0" applyFont="1" applyFill="1" applyAlignment="1">
      <alignment horizontal="center" wrapText="1"/>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0" xfId="0" applyFont="1" applyFill="1" applyAlignment="1">
      <alignment wrapText="1" indent="1"/>
    </xf>
    <xf numFmtId="0" fontId="2" fillId="2" borderId="0" xfId="0" applyFont="1" applyFill="1" applyAlignment="1">
      <alignment wrapText="1" indent="2"/>
    </xf>
    <xf numFmtId="166" fontId="6" fillId="2" borderId="5" xfId="0" applyNumberFormat="1" applyFont="1" applyFill="1" applyBorder="1" applyAlignment="1"/>
    <xf numFmtId="164" fontId="6" fillId="2" borderId="4" xfId="0" applyNumberFormat="1" applyFont="1" applyFill="1" applyBorder="1" applyAlignment="1"/>
    <xf numFmtId="0" fontId="8" fillId="2" borderId="0" xfId="0" applyFont="1" applyFill="1" applyAlignment="1">
      <alignment horizontal="left" vertical="top"/>
    </xf>
    <xf numFmtId="0" fontId="2" fillId="2" borderId="1" xfId="0" applyFont="1" applyFill="1" applyBorder="1" applyAlignment="1">
      <alignment horizontal="center"/>
    </xf>
    <xf numFmtId="0" fontId="9" fillId="2" borderId="0" xfId="0" applyFont="1" applyFill="1" applyAlignment="1">
      <alignment wrapText="1"/>
    </xf>
    <xf numFmtId="166" fontId="6" fillId="2" borderId="2" xfId="0" applyNumberFormat="1" applyFont="1" applyFill="1" applyBorder="1" applyAlignment="1"/>
    <xf numFmtId="164" fontId="6" fillId="2" borderId="3" xfId="0" applyNumberFormat="1" applyFont="1" applyFill="1" applyBorder="1" applyAlignment="1"/>
    <xf numFmtId="0" fontId="2" fillId="2" borderId="2" xfId="0" applyFont="1" applyFill="1" applyBorder="1" applyAlignment="1">
      <alignment horizontal="center" wrapText="1"/>
    </xf>
    <xf numFmtId="0" fontId="2" fillId="2" borderId="0" xfId="0" applyFont="1" applyFill="1" applyAlignment="1">
      <alignment wrapText="1" indent="3"/>
    </xf>
    <xf numFmtId="167" fontId="3" fillId="2" borderId="0" xfId="0" applyNumberFormat="1" applyFont="1" applyFill="1" applyAlignment="1">
      <alignment horizontal="left"/>
    </xf>
    <xf numFmtId="0" fontId="3" fillId="2" borderId="1" xfId="0" applyFont="1" applyFill="1" applyBorder="1" applyAlignment="1">
      <alignment horizontal="center"/>
    </xf>
    <xf numFmtId="169" fontId="4" fillId="2" borderId="0" xfId="0" applyNumberFormat="1" applyFont="1" applyFill="1" applyAlignment="1">
      <alignment horizontal="left"/>
    </xf>
    <xf numFmtId="0" fontId="2" fillId="2" borderId="0" xfId="0" applyFont="1" applyFill="1" applyAlignment="1">
      <alignment horizontal="left" vertical="top"/>
    </xf>
    <xf numFmtId="0" fontId="4" fillId="2" borderId="0" xfId="0" applyFont="1" applyFill="1" applyAlignment="1">
      <alignment horizontal="left"/>
    </xf>
    <xf numFmtId="0" fontId="2" fillId="2" borderId="1" xfId="0" applyFont="1" applyFill="1" applyBorder="1" applyAlignment="1">
      <alignment horizontal="left"/>
    </xf>
    <xf numFmtId="166" fontId="6" fillId="2" borderId="4" xfId="0" applyNumberFormat="1" applyFont="1" applyFill="1" applyBorder="1" applyAlignment="1"/>
    <xf numFmtId="170" fontId="6" fillId="2" borderId="4" xfId="0" applyNumberFormat="1" applyFont="1" applyFill="1" applyBorder="1" applyAlignment="1"/>
    <xf numFmtId="0" fontId="12" fillId="2" borderId="0" xfId="1" applyFill="1" applyAlignment="1">
      <alignment wrapText="1"/>
    </xf>
    <xf numFmtId="0" fontId="2" fillId="2" borderId="0" xfId="0" applyFont="1" applyFill="1" applyAlignment="1">
      <alignment wrapText="1"/>
    </xf>
    <xf numFmtId="0" fontId="2" fillId="2" borderId="0" xfId="0" applyFont="1" applyFill="1" applyAlignment="1">
      <alignment horizontal="left"/>
    </xf>
    <xf numFmtId="0" fontId="0" fillId="2" borderId="0" xfId="0" applyFill="1" applyAlignment="1">
      <alignment wrapText="1"/>
    </xf>
    <xf numFmtId="0" fontId="2" fillId="2" borderId="0" xfId="0" applyFont="1" applyFill="1" applyAlignment="1">
      <alignment vertical="top" wrapText="1"/>
    </xf>
    <xf numFmtId="0" fontId="2" fillId="2" borderId="0" xfId="0" applyFont="1" applyFill="1" applyAlignment="1">
      <alignment horizontal="left" vertical="top"/>
    </xf>
    <xf numFmtId="0" fontId="1" fillId="2" borderId="0" xfId="0" applyFont="1" applyFill="1" applyAlignment="1">
      <alignment wrapText="1"/>
    </xf>
    <xf numFmtId="0" fontId="3" fillId="2" borderId="0" xfId="0" applyFont="1" applyFill="1" applyAlignment="1">
      <alignment horizontal="center" wrapText="1"/>
    </xf>
    <xf numFmtId="0" fontId="4" fillId="2" borderId="1" xfId="0" applyFont="1" applyFill="1" applyBorder="1" applyAlignment="1">
      <alignment horizontal="left"/>
    </xf>
    <xf numFmtId="0" fontId="1" fillId="2" borderId="0" xfId="0" applyFont="1" applyFill="1" applyAlignment="1">
      <alignment horizontal="left" wrapText="1"/>
    </xf>
    <xf numFmtId="0" fontId="3" fillId="2" borderId="0" xfId="0" applyFont="1" applyFill="1" applyAlignment="1">
      <alignment horizontal="center"/>
    </xf>
    <xf numFmtId="0" fontId="2" fillId="2" borderId="1" xfId="0" applyFont="1" applyFill="1" applyBorder="1" applyAlignment="1">
      <alignment horizontal="left"/>
    </xf>
    <xf numFmtId="0" fontId="3" fillId="2" borderId="0" xfId="0" applyFont="1" applyFill="1" applyAlignment="1">
      <alignment wrapText="1"/>
    </xf>
    <xf numFmtId="0" fontId="1" fillId="2" borderId="0" xfId="0" applyFont="1" applyFill="1" applyAlignment="1">
      <alignment horizontal="center" wrapText="1"/>
    </xf>
    <xf numFmtId="0" fontId="2" fillId="2" borderId="0" xfId="0" applyFont="1" applyFill="1" applyAlignment="1">
      <alignment horizontal="center" wrapText="1"/>
    </xf>
    <xf numFmtId="0" fontId="2" fillId="2" borderId="1" xfId="0" applyFont="1" applyFill="1" applyBorder="1" applyAlignment="1">
      <alignment horizontal="center" wrapText="1"/>
    </xf>
    <xf numFmtId="0" fontId="4" fillId="2" borderId="1" xfId="0" applyFont="1" applyFill="1" applyBorder="1" applyAlignment="1">
      <alignment horizontal="left" wrapText="1"/>
    </xf>
    <xf numFmtId="0" fontId="1" fillId="2" borderId="0" xfId="0" applyFont="1" applyFill="1" applyAlignment="1">
      <alignment horizontal="center"/>
    </xf>
    <xf numFmtId="0" fontId="2" fillId="2" borderId="0" xfId="0" applyFont="1" applyFill="1" applyAlignment="1">
      <alignment horizontal="center"/>
    </xf>
    <xf numFmtId="0" fontId="1" fillId="2" borderId="0" xfId="0" applyFont="1" applyFill="1" applyAlignment="1">
      <alignment horizontal="left"/>
    </xf>
    <xf numFmtId="0" fontId="3" fillId="2" borderId="0" xfId="0" applyFont="1" applyFill="1" applyAlignment="1">
      <alignment horizontal="left"/>
    </xf>
    <xf numFmtId="0" fontId="4" fillId="2" borderId="0" xfId="0" applyFont="1" applyFill="1" applyAlignment="1">
      <alignment horizontal="left"/>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104774</xdr:colOff>
      <xdr:row>51</xdr:row>
      <xdr:rowOff>57150</xdr:rowOff>
    </xdr:to>
    <xdr:sp macro="" textlink="">
      <xdr:nvSpPr>
        <xdr:cNvPr id="2" name="TextBox 1"/>
        <xdr:cNvSpPr txBox="1"/>
      </xdr:nvSpPr>
      <xdr:spPr>
        <a:xfrm>
          <a:off x="0" y="0"/>
          <a:ext cx="14849474" cy="1220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Arial" panose="020B0604020202020204" pitchFamily="34" charset="0"/>
              <a:ea typeface="+mn-ea"/>
              <a:cs typeface="Arial" panose="020B0604020202020204" pitchFamily="34" charset="0"/>
            </a:rPr>
            <a:t>Non-GAAP Metrics</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Pursuant to Regulation G, the company is hereby providing definitions of non-GAAP financial metrics and reconciliations to the most directly comparable GAAP measures.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References</a:t>
          </a:r>
          <a:r>
            <a:rPr lang="en-US" sz="1100" baseline="0">
              <a:solidFill>
                <a:schemeClr val="dk1"/>
              </a:solidFill>
              <a:effectLst/>
              <a:latin typeface="Arial" panose="020B0604020202020204" pitchFamily="34" charset="0"/>
              <a:ea typeface="+mn-ea"/>
              <a:cs typeface="Arial" panose="020B0604020202020204" pitchFamily="34" charset="0"/>
            </a:rPr>
            <a:t> to "modified" figures represent the adjustments made to exclude the Company's Venezuelan subsidiary's operations, that was deconsolidated as of September 30, 2015.</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Core Network Services Revenue </a:t>
          </a:r>
          <a:r>
            <a:rPr lang="en-US" sz="1100">
              <a:solidFill>
                <a:schemeClr val="dk1"/>
              </a:solidFill>
              <a:effectLst/>
              <a:latin typeface="Arial" panose="020B0604020202020204" pitchFamily="34" charset="0"/>
              <a:ea typeface="+mn-ea"/>
              <a:cs typeface="Arial" panose="020B0604020202020204" pitchFamily="34" charset="0"/>
            </a:rPr>
            <a:t>includes revenue from colocation and datacenter services, transport and fiber, IP and data services, and voice services (local and enterprise).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Costs </a:t>
          </a:r>
          <a:r>
            <a:rPr lang="en-US" sz="1100">
              <a:solidFill>
                <a:schemeClr val="dk1"/>
              </a:solidFill>
              <a:effectLst/>
              <a:latin typeface="Arial" panose="020B0604020202020204" pitchFamily="34" charset="0"/>
              <a:ea typeface="+mn-ea"/>
              <a:cs typeface="Arial" panose="020B0604020202020204" pitchFamily="34" charset="0"/>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Network Related Expenses </a:t>
          </a:r>
          <a:r>
            <a:rPr lang="en-US" sz="1100">
              <a:solidFill>
                <a:schemeClr val="dk1"/>
              </a:solidFill>
              <a:effectLst/>
              <a:latin typeface="Arial" panose="020B0604020202020204" pitchFamily="34" charset="0"/>
              <a:ea typeface="+mn-ea"/>
              <a:cs typeface="Arial" panose="020B0604020202020204" pitchFamily="34" charset="0"/>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total Revenue less Network Access Costs from the Consolidated Statements of Income, and excludes Network Related Expenses.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a:t>
          </a:r>
          <a:r>
            <a:rPr lang="en-US" sz="1100">
              <a:solidFill>
                <a:schemeClr val="dk1"/>
              </a:solidFill>
              <a:effectLst/>
              <a:latin typeface="Arial" panose="020B0604020202020204" pitchFamily="34" charset="0"/>
              <a:ea typeface="+mn-ea"/>
              <a:cs typeface="Arial" panose="020B0604020202020204" pitchFamily="34" charset="0"/>
            </a:rPr>
            <a:t> is defined as net income (loss) from the Consolidated Statements of Income before income taxes, total other income (expense), non-cash impairment charges, depreciation and amortization and non-cash stock compensation expense.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 Margin </a:t>
          </a:r>
          <a:r>
            <a:rPr lang="en-US" sz="1100">
              <a:solidFill>
                <a:schemeClr val="dk1"/>
              </a:solidFill>
              <a:effectLst/>
              <a:latin typeface="Arial" panose="020B0604020202020204" pitchFamily="34" charset="0"/>
              <a:ea typeface="+mn-ea"/>
              <a:cs typeface="Arial" panose="020B0604020202020204" pitchFamily="34" charset="0"/>
            </a:rPr>
            <a:t>is defined as Adjusted EBITDA divided by total Revenue.</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Debt</a:t>
          </a:r>
          <a:r>
            <a:rPr lang="en-US" sz="1100">
              <a:solidFill>
                <a:schemeClr val="dk1"/>
              </a:solidFill>
              <a:effectLst/>
              <a:latin typeface="Arial" panose="020B0604020202020204" pitchFamily="34" charset="0"/>
              <a:ea typeface="+mn-ea"/>
              <a:cs typeface="Arial" panose="020B0604020202020204" pitchFamily="34" charset="0"/>
            </a:rPr>
            <a:t> is defined as total gross debt, including capital leases from the Footnotes to the Consolidated Financial Statements.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 Debt to Last Twelve Months (LTM) Adjusted EBITDA Ratio </a:t>
          </a:r>
          <a:r>
            <a:rPr lang="en-US" sz="1100" b="0">
              <a:solidFill>
                <a:schemeClr val="dk1"/>
              </a:solidFill>
              <a:effectLst/>
              <a:latin typeface="Arial" panose="020B0604020202020204" pitchFamily="34" charset="0"/>
              <a:ea typeface="+mn-ea"/>
              <a:cs typeface="Arial" panose="020B0604020202020204" pitchFamily="34" charset="0"/>
            </a:rPr>
            <a:t>is defined as Debt, reduced by cash and cash equivalents and divided by LTM Adjusted EBITDA.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Unlevered Cash Flow</a:t>
          </a:r>
          <a:r>
            <a:rPr lang="en-US" sz="1100">
              <a:solidFill>
                <a:schemeClr val="dk1"/>
              </a:solidFill>
              <a:effectLst/>
              <a:latin typeface="Arial" panose="020B0604020202020204" pitchFamily="34" charset="0"/>
              <a:ea typeface="+mn-ea"/>
              <a:cs typeface="Arial" panose="020B0604020202020204" pitchFamily="34" charset="0"/>
            </a:rPr>
            <a:t> is defined as net cash provided by (used in) operating activities less capital expenditures, plus cash interest paid and less interest income all as disclosed in the Consolidated Statements of Cash Flows or the Consolidated Statements of Income.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Free Cash Flow </a:t>
          </a:r>
          <a:r>
            <a:rPr lang="en-US" sz="1100">
              <a:solidFill>
                <a:schemeClr val="dk1"/>
              </a:solidFill>
              <a:effectLst/>
              <a:latin typeface="Arial" panose="020B0604020202020204" pitchFamily="34" charset="0"/>
              <a:ea typeface="+mn-ea"/>
              <a:cs typeface="Arial" panose="020B0604020202020204" pitchFamily="34" charset="0"/>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Outlook</a:t>
          </a:r>
        </a:p>
        <a:p>
          <a:r>
            <a:rPr lang="en-US" sz="1100">
              <a:solidFill>
                <a:schemeClr val="dk1"/>
              </a:solidFill>
              <a:effectLst/>
              <a:latin typeface="Arial" panose="020B0604020202020204" pitchFamily="34" charset="0"/>
              <a:ea typeface="+mn-ea"/>
              <a:cs typeface="Arial" panose="020B0604020202020204" pitchFamily="34" charset="0"/>
            </a:rPr>
            <a:t>In order to provide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with respect to non-GAAP metrics, we are required to indicate a range for GAAP measures that are components of the reconciliation of the non-GAAP metric. The provision of these ranges is in no way meant to indicate that the company is explicitly or implicitly providing an</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on those GAAP components of the reconciliation. In order to reconcile the non-GAAP financial metric to GAAP, the company has to use ranges for the GAAP components that arithmetically add up to the non-GAAP financial metric. While the company feels reasonably comfortable about the outlook for its non-GAAP financial metrics, it fully expects that the ranges used for the GAAP components will vary from actual results. We will consider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of non-GAAP financial metrics to be accurate if the specific non-GAAP metric is met or exceeded, even if the GAAP components of the reconciliation are different from those provided in an earlier reconciliation.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7"/>
  <sheetViews>
    <sheetView workbookViewId="0">
      <selection activeCell="B27" sqref="B26:B27"/>
    </sheetView>
  </sheetViews>
  <sheetFormatPr defaultColWidth="21.5" defaultRowHeight="12.75" x14ac:dyDescent="0.2"/>
  <cols>
    <col min="1" max="1" width="21.5" style="3"/>
    <col min="2" max="2" width="0.6640625" style="3" customWidth="1"/>
    <col min="3" max="3" width="12" style="3" customWidth="1"/>
    <col min="4" max="4" width="0.6640625" style="3" customWidth="1"/>
    <col min="5" max="5" width="13.5" style="3" customWidth="1"/>
    <col min="6" max="6" width="0.6640625" style="3" customWidth="1"/>
    <col min="7" max="7" width="12.1640625" style="3" customWidth="1"/>
    <col min="8" max="8" width="0.6640625" style="3" customWidth="1"/>
    <col min="9" max="9" width="12.1640625" style="3" customWidth="1"/>
    <col min="10" max="10" width="0.6640625" style="3" customWidth="1"/>
    <col min="11" max="11" width="11.33203125" style="3" customWidth="1"/>
    <col min="12" max="12" width="0.6640625" style="3" customWidth="1"/>
    <col min="13" max="13" width="8.6640625" style="3" customWidth="1"/>
    <col min="14" max="16384" width="21.5" style="3"/>
  </cols>
  <sheetData>
    <row r="1" spans="1:13" ht="15.75" x14ac:dyDescent="0.25">
      <c r="A1" s="75" t="s">
        <v>0</v>
      </c>
      <c r="B1" s="72"/>
      <c r="C1" s="72"/>
      <c r="D1" s="72"/>
      <c r="E1" s="72"/>
      <c r="F1" s="72"/>
      <c r="G1" s="72"/>
      <c r="H1" s="72"/>
      <c r="I1" s="72"/>
      <c r="J1" s="72"/>
      <c r="K1" s="72"/>
      <c r="L1" s="1"/>
      <c r="M1" s="2"/>
    </row>
    <row r="2" spans="1:13" x14ac:dyDescent="0.2">
      <c r="A2" s="70" t="s">
        <v>1</v>
      </c>
      <c r="B2" s="71"/>
      <c r="C2" s="72"/>
      <c r="D2" s="71"/>
      <c r="E2" s="72"/>
      <c r="F2" s="71"/>
      <c r="G2" s="72"/>
      <c r="H2" s="71"/>
      <c r="I2" s="72"/>
      <c r="J2" s="71"/>
      <c r="K2" s="72"/>
      <c r="L2" s="4"/>
      <c r="M2" s="4"/>
    </row>
    <row r="3" spans="1:13" x14ac:dyDescent="0.2">
      <c r="A3" s="2"/>
      <c r="B3" s="2"/>
      <c r="C3" s="71"/>
      <c r="D3" s="72"/>
      <c r="E3" s="72"/>
      <c r="F3" s="72"/>
      <c r="G3" s="72"/>
      <c r="H3" s="72"/>
      <c r="I3" s="72"/>
      <c r="J3" s="72"/>
      <c r="K3" s="72"/>
      <c r="L3" s="4"/>
      <c r="M3" s="4"/>
    </row>
    <row r="4" spans="1:13" x14ac:dyDescent="0.2">
      <c r="A4" s="2"/>
      <c r="B4" s="2"/>
      <c r="C4" s="71"/>
      <c r="D4" s="72"/>
      <c r="E4" s="72"/>
      <c r="F4" s="72"/>
      <c r="G4" s="72"/>
      <c r="H4" s="72"/>
      <c r="I4" s="72"/>
      <c r="J4" s="72"/>
      <c r="K4" s="72"/>
      <c r="L4" s="4"/>
      <c r="M4" s="76" t="s">
        <v>2</v>
      </c>
    </row>
    <row r="5" spans="1:13" ht="14.25" x14ac:dyDescent="0.2">
      <c r="A5" s="5" t="s">
        <v>3</v>
      </c>
      <c r="B5" s="4"/>
      <c r="C5" s="6" t="s">
        <v>4</v>
      </c>
      <c r="D5" s="4"/>
      <c r="E5" s="6" t="s">
        <v>5</v>
      </c>
      <c r="F5" s="4"/>
      <c r="G5" s="6" t="s">
        <v>6</v>
      </c>
      <c r="H5" s="4"/>
      <c r="I5" s="6" t="s">
        <v>7</v>
      </c>
      <c r="J5" s="4"/>
      <c r="K5" s="6" t="s">
        <v>8</v>
      </c>
      <c r="L5" s="4"/>
      <c r="M5" s="77"/>
    </row>
    <row r="6" spans="1:13" x14ac:dyDescent="0.2">
      <c r="A6" s="7" t="s">
        <v>9</v>
      </c>
      <c r="B6" s="8"/>
      <c r="C6" s="9">
        <f>C8+C7</f>
        <v>1551</v>
      </c>
      <c r="D6" s="8"/>
      <c r="E6" s="9">
        <f>E8+E7</f>
        <v>1572</v>
      </c>
      <c r="F6" s="8"/>
      <c r="G6" s="9">
        <f>G8+G7</f>
        <v>1601</v>
      </c>
      <c r="H6" s="8"/>
      <c r="I6" s="9">
        <f>I8+I7</f>
        <v>1605</v>
      </c>
      <c r="J6" s="8"/>
      <c r="K6" s="10">
        <v>1572</v>
      </c>
      <c r="L6" s="11"/>
      <c r="M6" s="12">
        <f>K6/$K$23+0.001</f>
        <v>0.81550777202072544</v>
      </c>
    </row>
    <row r="7" spans="1:13" x14ac:dyDescent="0.2">
      <c r="A7" s="13" t="s">
        <v>10</v>
      </c>
      <c r="B7" s="14"/>
      <c r="C7" s="15">
        <v>426</v>
      </c>
      <c r="D7" s="14"/>
      <c r="E7" s="15">
        <v>430</v>
      </c>
      <c r="F7" s="14"/>
      <c r="G7" s="15">
        <v>434</v>
      </c>
      <c r="H7" s="14"/>
      <c r="I7" s="15">
        <v>443</v>
      </c>
      <c r="J7" s="14"/>
      <c r="K7" s="15">
        <v>412</v>
      </c>
      <c r="L7" s="16"/>
      <c r="M7" s="17">
        <f>K7/$K$23</f>
        <v>0.21347150259067357</v>
      </c>
    </row>
    <row r="8" spans="1:13" x14ac:dyDescent="0.2">
      <c r="A8" s="13" t="s">
        <v>11</v>
      </c>
      <c r="B8" s="14"/>
      <c r="C8" s="15">
        <v>1125</v>
      </c>
      <c r="D8" s="14"/>
      <c r="E8" s="15">
        <v>1142</v>
      </c>
      <c r="F8" s="14"/>
      <c r="G8" s="15">
        <v>1167</v>
      </c>
      <c r="H8" s="14"/>
      <c r="I8" s="15">
        <v>1162</v>
      </c>
      <c r="J8" s="14"/>
      <c r="K8" s="15">
        <v>1160</v>
      </c>
      <c r="L8" s="16"/>
      <c r="M8" s="17">
        <f>K8/$K$23+0.01</f>
        <v>0.61103626943005185</v>
      </c>
    </row>
    <row r="9" spans="1:13" x14ac:dyDescent="0.2">
      <c r="A9" s="2"/>
      <c r="B9" s="2"/>
      <c r="C9" s="2"/>
      <c r="D9" s="2"/>
      <c r="E9" s="2"/>
      <c r="F9" s="2"/>
      <c r="G9" s="2"/>
      <c r="H9" s="2"/>
      <c r="I9" s="2"/>
      <c r="J9" s="2"/>
      <c r="K9" s="2"/>
      <c r="L9" s="16"/>
      <c r="M9" s="16"/>
    </row>
    <row r="10" spans="1:13" x14ac:dyDescent="0.2">
      <c r="A10" s="7" t="s">
        <v>12</v>
      </c>
      <c r="B10" s="8"/>
      <c r="C10" s="9">
        <f>C11+C12+C13</f>
        <v>211</v>
      </c>
      <c r="D10" s="8"/>
      <c r="E10" s="9">
        <f>E11+E12+E13</f>
        <v>212</v>
      </c>
      <c r="F10" s="8"/>
      <c r="G10" s="9">
        <f>G11+G12+G13</f>
        <v>191</v>
      </c>
      <c r="H10" s="8"/>
      <c r="I10" s="9">
        <f>I11+I12+I13</f>
        <v>191</v>
      </c>
      <c r="J10" s="8"/>
      <c r="K10" s="9">
        <v>182</v>
      </c>
      <c r="L10" s="11"/>
      <c r="M10" s="12">
        <f>K10/$K$23</f>
        <v>9.4300518134715031E-2</v>
      </c>
    </row>
    <row r="11" spans="1:13" x14ac:dyDescent="0.2">
      <c r="A11" s="13" t="s">
        <v>10</v>
      </c>
      <c r="B11" s="14"/>
      <c r="C11" s="15">
        <v>70</v>
      </c>
      <c r="D11" s="14"/>
      <c r="E11" s="15">
        <v>68</v>
      </c>
      <c r="F11" s="14"/>
      <c r="G11" s="15">
        <v>65</v>
      </c>
      <c r="H11" s="14"/>
      <c r="I11" s="15">
        <v>63</v>
      </c>
      <c r="J11" s="14"/>
      <c r="K11" s="15">
        <v>61</v>
      </c>
      <c r="L11" s="16"/>
      <c r="M11" s="17">
        <f>K11/$K$23</f>
        <v>3.1606217616580314E-2</v>
      </c>
    </row>
    <row r="12" spans="1:13" x14ac:dyDescent="0.2">
      <c r="A12" s="13" t="s">
        <v>11</v>
      </c>
      <c r="B12" s="14"/>
      <c r="C12" s="15">
        <v>115</v>
      </c>
      <c r="D12" s="14"/>
      <c r="E12" s="15">
        <v>117</v>
      </c>
      <c r="F12" s="14"/>
      <c r="G12" s="15">
        <v>107</v>
      </c>
      <c r="H12" s="14"/>
      <c r="I12" s="15">
        <v>110</v>
      </c>
      <c r="J12" s="14"/>
      <c r="K12" s="15">
        <v>104</v>
      </c>
      <c r="L12" s="16"/>
      <c r="M12" s="17">
        <f>K12/$K$23</f>
        <v>5.3886010362694303E-2</v>
      </c>
    </row>
    <row r="13" spans="1:13" x14ac:dyDescent="0.2">
      <c r="A13" s="13" t="s">
        <v>13</v>
      </c>
      <c r="B13" s="14"/>
      <c r="C13" s="15">
        <v>26</v>
      </c>
      <c r="D13" s="14"/>
      <c r="E13" s="15">
        <v>27</v>
      </c>
      <c r="F13" s="14"/>
      <c r="G13" s="15">
        <v>19</v>
      </c>
      <c r="H13" s="14"/>
      <c r="I13" s="15">
        <v>18</v>
      </c>
      <c r="J13" s="14"/>
      <c r="K13" s="15">
        <v>17</v>
      </c>
      <c r="L13" s="16"/>
      <c r="M13" s="17">
        <f>K13/$K$23</f>
        <v>8.8082901554404139E-3</v>
      </c>
    </row>
    <row r="14" spans="1:13" x14ac:dyDescent="0.2">
      <c r="A14" s="2"/>
      <c r="B14" s="2"/>
      <c r="C14" s="2"/>
      <c r="D14" s="2"/>
      <c r="E14" s="2"/>
      <c r="F14" s="2"/>
      <c r="G14" s="2"/>
      <c r="H14" s="2"/>
      <c r="I14" s="2"/>
      <c r="J14" s="2"/>
      <c r="K14" s="2"/>
      <c r="L14" s="16"/>
      <c r="M14" s="16"/>
    </row>
    <row r="15" spans="1:13" x14ac:dyDescent="0.2">
      <c r="A15" s="7" t="s">
        <v>14</v>
      </c>
      <c r="B15" s="8"/>
      <c r="C15" s="9">
        <f>C16+C17</f>
        <v>183</v>
      </c>
      <c r="D15" s="8"/>
      <c r="E15" s="9">
        <f>E16+E17</f>
        <v>159</v>
      </c>
      <c r="F15" s="8"/>
      <c r="G15" s="9">
        <f>G16+G17</f>
        <v>155</v>
      </c>
      <c r="H15" s="8"/>
      <c r="I15" s="9">
        <f>I16+I17</f>
        <v>160</v>
      </c>
      <c r="J15" s="8"/>
      <c r="K15" s="9">
        <v>176</v>
      </c>
      <c r="L15" s="11"/>
      <c r="M15" s="12">
        <f>K15/$K$23</f>
        <v>9.1191709844559585E-2</v>
      </c>
    </row>
    <row r="16" spans="1:13" x14ac:dyDescent="0.2">
      <c r="A16" s="13" t="s">
        <v>10</v>
      </c>
      <c r="B16" s="14"/>
      <c r="C16" s="15">
        <v>45</v>
      </c>
      <c r="D16" s="14"/>
      <c r="E16" s="15">
        <v>40</v>
      </c>
      <c r="F16" s="14"/>
      <c r="G16" s="15">
        <v>39</v>
      </c>
      <c r="H16" s="14"/>
      <c r="I16" s="15">
        <v>37</v>
      </c>
      <c r="J16" s="14"/>
      <c r="K16" s="15">
        <v>37</v>
      </c>
      <c r="L16" s="16"/>
      <c r="M16" s="17">
        <f>K16/$K$23</f>
        <v>1.9170984455958551E-2</v>
      </c>
    </row>
    <row r="17" spans="1:13" x14ac:dyDescent="0.2">
      <c r="A17" s="13" t="s">
        <v>11</v>
      </c>
      <c r="B17" s="14"/>
      <c r="C17" s="15">
        <v>138</v>
      </c>
      <c r="D17" s="14"/>
      <c r="E17" s="15">
        <v>119</v>
      </c>
      <c r="F17" s="14"/>
      <c r="G17" s="15">
        <v>116</v>
      </c>
      <c r="H17" s="14"/>
      <c r="I17" s="15">
        <v>123</v>
      </c>
      <c r="J17" s="14"/>
      <c r="K17" s="15">
        <v>139</v>
      </c>
      <c r="L17" s="16"/>
      <c r="M17" s="17">
        <f>K17/$K$23</f>
        <v>7.2020725388601034E-2</v>
      </c>
    </row>
    <row r="18" spans="1:13" x14ac:dyDescent="0.2">
      <c r="A18" s="2"/>
      <c r="B18" s="2"/>
      <c r="C18" s="2"/>
      <c r="D18" s="2"/>
      <c r="E18" s="2"/>
      <c r="F18" s="2"/>
      <c r="G18" s="2"/>
      <c r="H18" s="2"/>
      <c r="I18" s="2"/>
      <c r="J18" s="2"/>
      <c r="K18" s="2"/>
      <c r="L18" s="16"/>
      <c r="M18" s="16"/>
    </row>
    <row r="19" spans="1:13" x14ac:dyDescent="0.2">
      <c r="A19" s="7" t="s">
        <v>15</v>
      </c>
      <c r="B19" s="8"/>
      <c r="C19" s="9">
        <f>C20+C21</f>
        <v>1945</v>
      </c>
      <c r="D19" s="8"/>
      <c r="E19" s="9">
        <f>E20+E21</f>
        <v>1943</v>
      </c>
      <c r="F19" s="8"/>
      <c r="G19" s="9">
        <f>G20+G21</f>
        <v>1947</v>
      </c>
      <c r="H19" s="8"/>
      <c r="I19" s="9">
        <f>I20+I21</f>
        <v>1956</v>
      </c>
      <c r="J19" s="8"/>
      <c r="K19" s="9">
        <v>1930</v>
      </c>
      <c r="L19" s="11"/>
      <c r="M19" s="12">
        <f>K19/$K$23</f>
        <v>1</v>
      </c>
    </row>
    <row r="20" spans="1:13" x14ac:dyDescent="0.2">
      <c r="A20" s="13" t="s">
        <v>10</v>
      </c>
      <c r="B20" s="14"/>
      <c r="C20" s="15">
        <f>C16+C11+C7</f>
        <v>541</v>
      </c>
      <c r="D20" s="14"/>
      <c r="E20" s="15">
        <f>E16+E11+E7</f>
        <v>538</v>
      </c>
      <c r="F20" s="14"/>
      <c r="G20" s="15">
        <f>G16+G11+G7</f>
        <v>538</v>
      </c>
      <c r="H20" s="14"/>
      <c r="I20" s="15">
        <f>I16+I11+I7</f>
        <v>543</v>
      </c>
      <c r="J20" s="14"/>
      <c r="K20" s="15">
        <v>510</v>
      </c>
      <c r="L20" s="16"/>
      <c r="M20" s="17">
        <f>K20/$K$23</f>
        <v>0.26424870466321243</v>
      </c>
    </row>
    <row r="21" spans="1:13" ht="14.25" x14ac:dyDescent="0.2">
      <c r="A21" s="13" t="s">
        <v>16</v>
      </c>
      <c r="B21" s="14"/>
      <c r="C21" s="15">
        <f>C17+C13+C12+C8</f>
        <v>1404</v>
      </c>
      <c r="D21" s="14"/>
      <c r="E21" s="15">
        <f>E17+E13+E12+E8</f>
        <v>1405</v>
      </c>
      <c r="F21" s="14"/>
      <c r="G21" s="15">
        <f>G17+G13+G12+G8</f>
        <v>1409</v>
      </c>
      <c r="H21" s="14"/>
      <c r="I21" s="15">
        <f>I17+I13+I12+I8</f>
        <v>1413</v>
      </c>
      <c r="J21" s="14"/>
      <c r="K21" s="15">
        <v>1420</v>
      </c>
      <c r="L21" s="16"/>
      <c r="M21" s="17">
        <f>K21/$K$23</f>
        <v>0.73575129533678751</v>
      </c>
    </row>
    <row r="22" spans="1:13" x14ac:dyDescent="0.2">
      <c r="A22" s="2"/>
      <c r="B22" s="2"/>
      <c r="C22" s="2"/>
      <c r="D22" s="2"/>
      <c r="E22" s="2"/>
      <c r="F22" s="2"/>
      <c r="G22" s="2"/>
      <c r="H22" s="2"/>
      <c r="I22" s="2"/>
      <c r="J22" s="2"/>
      <c r="K22" s="2"/>
      <c r="L22" s="2"/>
      <c r="M22" s="2"/>
    </row>
    <row r="23" spans="1:13" ht="25.5" x14ac:dyDescent="0.2">
      <c r="A23" s="7" t="s">
        <v>17</v>
      </c>
      <c r="B23" s="8"/>
      <c r="C23" s="9">
        <f>C19</f>
        <v>1945</v>
      </c>
      <c r="D23" s="8"/>
      <c r="E23" s="9">
        <f>E19</f>
        <v>1943</v>
      </c>
      <c r="F23" s="8"/>
      <c r="G23" s="9">
        <f>G19</f>
        <v>1947</v>
      </c>
      <c r="H23" s="8"/>
      <c r="I23" s="9">
        <f>I19</f>
        <v>1956</v>
      </c>
      <c r="J23" s="8"/>
      <c r="K23" s="9">
        <v>1930</v>
      </c>
      <c r="L23" s="18"/>
      <c r="M23" s="18"/>
    </row>
    <row r="24" spans="1:13" ht="25.5" x14ac:dyDescent="0.2">
      <c r="A24" s="7" t="s">
        <v>18</v>
      </c>
      <c r="B24" s="19"/>
      <c r="C24" s="20">
        <v>117</v>
      </c>
      <c r="D24" s="19"/>
      <c r="E24" s="20">
        <v>110</v>
      </c>
      <c r="F24" s="19"/>
      <c r="G24" s="20">
        <v>104</v>
      </c>
      <c r="H24" s="19"/>
      <c r="I24" s="20">
        <v>100</v>
      </c>
      <c r="J24" s="19"/>
      <c r="K24" s="20">
        <v>103</v>
      </c>
      <c r="L24" s="18"/>
      <c r="M24" s="18"/>
    </row>
    <row r="25" spans="1:13" x14ac:dyDescent="0.2">
      <c r="A25" s="7" t="s">
        <v>19</v>
      </c>
      <c r="B25" s="8"/>
      <c r="C25" s="21">
        <f>C23+C24</f>
        <v>2062</v>
      </c>
      <c r="D25" s="8"/>
      <c r="E25" s="21">
        <f>E23+E24</f>
        <v>2053</v>
      </c>
      <c r="F25" s="8"/>
      <c r="G25" s="21">
        <f>G23+G24</f>
        <v>2051</v>
      </c>
      <c r="H25" s="8"/>
      <c r="I25" s="21">
        <f>I23+I24</f>
        <v>2056</v>
      </c>
      <c r="J25" s="8"/>
      <c r="K25" s="21">
        <v>2033</v>
      </c>
      <c r="L25" s="18"/>
      <c r="M25" s="18"/>
    </row>
    <row r="26" spans="1:13" x14ac:dyDescent="0.2">
      <c r="A26" s="2"/>
      <c r="B26" s="2"/>
      <c r="C26" s="2"/>
      <c r="D26" s="2"/>
      <c r="E26" s="2"/>
      <c r="F26" s="2"/>
      <c r="G26" s="2"/>
      <c r="H26" s="2"/>
      <c r="I26" s="2"/>
      <c r="J26" s="2"/>
      <c r="K26" s="2"/>
      <c r="L26" s="2"/>
      <c r="M26" s="2"/>
    </row>
    <row r="27" spans="1:13" ht="32.25" customHeight="1" x14ac:dyDescent="0.2">
      <c r="A27" s="70" t="s">
        <v>20</v>
      </c>
      <c r="B27" s="71"/>
      <c r="C27" s="72"/>
      <c r="D27" s="71"/>
      <c r="E27" s="72"/>
      <c r="F27" s="71"/>
      <c r="G27" s="72"/>
      <c r="H27" s="71"/>
      <c r="I27" s="72"/>
      <c r="J27" s="71"/>
      <c r="K27" s="72"/>
      <c r="L27" s="71"/>
      <c r="M27" s="72"/>
    </row>
    <row r="28" spans="1:13" ht="29.25" customHeight="1" x14ac:dyDescent="0.2">
      <c r="A28" s="73" t="s">
        <v>21</v>
      </c>
      <c r="B28" s="74"/>
      <c r="C28" s="72"/>
      <c r="D28" s="74"/>
      <c r="E28" s="72"/>
      <c r="F28" s="74"/>
      <c r="G28" s="72"/>
      <c r="H28" s="74"/>
      <c r="I28" s="72"/>
      <c r="J28" s="74"/>
      <c r="K28" s="72"/>
      <c r="L28" s="74"/>
      <c r="M28" s="72"/>
    </row>
    <row r="29" spans="1:13" x14ac:dyDescent="0.2">
      <c r="A29" s="2"/>
      <c r="B29" s="2"/>
      <c r="C29" s="2"/>
      <c r="D29" s="2"/>
      <c r="E29" s="2"/>
      <c r="F29" s="2"/>
      <c r="G29" s="2"/>
      <c r="H29" s="2"/>
      <c r="I29" s="2"/>
      <c r="J29" s="2"/>
      <c r="K29" s="2"/>
      <c r="L29" s="2"/>
      <c r="M29" s="2"/>
    </row>
    <row r="30" spans="1:13" x14ac:dyDescent="0.2">
      <c r="A30" s="2"/>
      <c r="B30" s="2"/>
      <c r="C30" s="2"/>
      <c r="D30" s="2"/>
      <c r="E30" s="2"/>
      <c r="F30" s="2"/>
      <c r="G30" s="2"/>
      <c r="H30" s="2"/>
      <c r="I30" s="2"/>
      <c r="J30" s="2"/>
      <c r="K30" s="2"/>
      <c r="L30" s="2"/>
      <c r="M30" s="2"/>
    </row>
    <row r="31" spans="1:13" x14ac:dyDescent="0.2">
      <c r="A31" s="2"/>
      <c r="B31" s="2"/>
      <c r="C31" s="2"/>
      <c r="D31" s="2"/>
      <c r="E31" s="2"/>
      <c r="F31" s="2"/>
      <c r="G31" s="2"/>
      <c r="H31" s="2"/>
      <c r="I31" s="2"/>
      <c r="J31" s="2"/>
      <c r="K31" s="2"/>
      <c r="L31" s="2"/>
      <c r="M31" s="2"/>
    </row>
    <row r="32" spans="1:13" x14ac:dyDescent="0.2">
      <c r="A32" s="2"/>
      <c r="B32" s="2"/>
      <c r="C32" s="2"/>
      <c r="D32" s="2"/>
      <c r="E32" s="2"/>
      <c r="F32" s="2"/>
      <c r="G32" s="2"/>
      <c r="H32" s="2"/>
      <c r="I32" s="2"/>
      <c r="J32" s="2"/>
      <c r="K32" s="2"/>
      <c r="L32" s="2"/>
      <c r="M32" s="2"/>
    </row>
    <row r="33" spans="1:13" x14ac:dyDescent="0.2">
      <c r="A33" s="2"/>
      <c r="B33" s="2"/>
      <c r="C33" s="2"/>
      <c r="D33" s="2"/>
      <c r="E33" s="2"/>
      <c r="F33" s="2"/>
      <c r="G33" s="2"/>
      <c r="H33" s="2"/>
      <c r="I33" s="2"/>
      <c r="J33" s="2"/>
      <c r="K33" s="2"/>
      <c r="L33" s="2"/>
      <c r="M33" s="2"/>
    </row>
    <row r="34" spans="1:13" x14ac:dyDescent="0.2">
      <c r="A34" s="2"/>
      <c r="B34" s="2"/>
      <c r="C34" s="2"/>
      <c r="D34" s="2"/>
      <c r="E34" s="2"/>
      <c r="F34" s="2"/>
      <c r="G34" s="2"/>
      <c r="H34" s="2"/>
      <c r="I34" s="2"/>
      <c r="J34" s="2"/>
      <c r="K34" s="2"/>
      <c r="L34" s="2"/>
      <c r="M34" s="2"/>
    </row>
    <row r="35" spans="1:13" x14ac:dyDescent="0.2">
      <c r="A35" s="2"/>
      <c r="B35" s="2"/>
      <c r="C35" s="2"/>
      <c r="D35" s="2"/>
      <c r="E35" s="2"/>
      <c r="F35" s="2"/>
      <c r="G35" s="2"/>
      <c r="H35" s="2"/>
      <c r="I35" s="2"/>
      <c r="J35" s="2"/>
      <c r="K35" s="2"/>
      <c r="L35" s="2"/>
      <c r="M35" s="2"/>
    </row>
    <row r="36" spans="1:13" x14ac:dyDescent="0.2">
      <c r="A36" s="2"/>
      <c r="B36" s="2"/>
      <c r="C36" s="2"/>
      <c r="D36" s="2"/>
      <c r="E36" s="2"/>
      <c r="F36" s="2"/>
      <c r="G36" s="2"/>
      <c r="H36" s="2"/>
      <c r="I36" s="2"/>
      <c r="J36" s="2"/>
      <c r="K36" s="2"/>
      <c r="L36" s="2"/>
      <c r="M36" s="2"/>
    </row>
    <row r="37" spans="1:13" x14ac:dyDescent="0.2">
      <c r="A37" s="2"/>
      <c r="B37" s="2"/>
      <c r="C37" s="2"/>
      <c r="D37" s="2"/>
      <c r="E37" s="2"/>
      <c r="F37" s="2"/>
      <c r="G37" s="2"/>
      <c r="H37" s="2"/>
      <c r="I37" s="2"/>
      <c r="J37" s="2"/>
      <c r="K37" s="2"/>
      <c r="L37" s="2"/>
      <c r="M37" s="2"/>
    </row>
    <row r="38" spans="1:13" x14ac:dyDescent="0.2">
      <c r="A38" s="2"/>
      <c r="B38" s="2"/>
      <c r="C38" s="2"/>
      <c r="D38" s="2"/>
      <c r="E38" s="2"/>
      <c r="F38" s="2"/>
      <c r="G38" s="2"/>
      <c r="H38" s="2"/>
      <c r="I38" s="2"/>
      <c r="J38" s="2"/>
      <c r="K38" s="2"/>
      <c r="L38" s="2"/>
      <c r="M38" s="2"/>
    </row>
    <row r="39" spans="1:13" x14ac:dyDescent="0.2">
      <c r="A39" s="2"/>
      <c r="B39" s="2"/>
      <c r="C39" s="2"/>
      <c r="D39" s="2"/>
      <c r="E39" s="2"/>
      <c r="F39" s="2"/>
      <c r="G39" s="2"/>
      <c r="H39" s="2"/>
      <c r="I39" s="2"/>
      <c r="J39" s="2"/>
      <c r="K39" s="2"/>
      <c r="L39" s="2"/>
      <c r="M39" s="2"/>
    </row>
    <row r="40" spans="1:13" x14ac:dyDescent="0.2">
      <c r="A40" s="2"/>
      <c r="B40" s="2"/>
      <c r="C40" s="2"/>
      <c r="D40" s="2"/>
      <c r="E40" s="2"/>
      <c r="F40" s="2"/>
      <c r="G40" s="2"/>
      <c r="H40" s="2"/>
      <c r="I40" s="2"/>
      <c r="J40" s="2"/>
      <c r="K40" s="2"/>
      <c r="L40" s="2"/>
      <c r="M40" s="2"/>
    </row>
    <row r="41" spans="1:13" x14ac:dyDescent="0.2">
      <c r="A41" s="2"/>
      <c r="B41" s="2"/>
      <c r="C41" s="2"/>
      <c r="D41" s="2"/>
      <c r="E41" s="2"/>
      <c r="F41" s="2"/>
      <c r="G41" s="2"/>
      <c r="H41" s="2"/>
      <c r="I41" s="2"/>
      <c r="J41" s="2"/>
      <c r="K41" s="2"/>
      <c r="L41" s="2"/>
      <c r="M41" s="2"/>
    </row>
    <row r="42" spans="1:13" x14ac:dyDescent="0.2">
      <c r="A42" s="2"/>
      <c r="B42" s="2"/>
      <c r="C42" s="2"/>
      <c r="D42" s="2"/>
      <c r="E42" s="2"/>
      <c r="F42" s="2"/>
      <c r="G42" s="2"/>
      <c r="H42" s="2"/>
      <c r="I42" s="2"/>
      <c r="J42" s="2"/>
      <c r="K42" s="2"/>
      <c r="L42" s="2"/>
      <c r="M42" s="2"/>
    </row>
    <row r="43" spans="1:13" x14ac:dyDescent="0.2">
      <c r="A43" s="2"/>
      <c r="B43" s="2"/>
      <c r="C43" s="2"/>
      <c r="D43" s="2"/>
      <c r="E43" s="2"/>
      <c r="F43" s="2"/>
      <c r="G43" s="2"/>
      <c r="H43" s="2"/>
      <c r="I43" s="2"/>
      <c r="J43" s="2"/>
      <c r="K43" s="2"/>
      <c r="L43" s="2"/>
      <c r="M43" s="2"/>
    </row>
    <row r="44" spans="1:13" x14ac:dyDescent="0.2">
      <c r="A44" s="2"/>
      <c r="B44" s="2"/>
      <c r="C44" s="2"/>
      <c r="D44" s="2"/>
      <c r="E44" s="2"/>
      <c r="F44" s="2"/>
      <c r="G44" s="2"/>
      <c r="H44" s="2"/>
      <c r="I44" s="2"/>
      <c r="J44" s="2"/>
      <c r="K44" s="2"/>
      <c r="L44" s="2"/>
      <c r="M44" s="2"/>
    </row>
    <row r="45" spans="1:13" x14ac:dyDescent="0.2">
      <c r="A45" s="2"/>
      <c r="B45" s="2"/>
      <c r="C45" s="2"/>
      <c r="D45" s="2"/>
      <c r="E45" s="2"/>
      <c r="F45" s="2"/>
      <c r="G45" s="2"/>
      <c r="H45" s="2"/>
      <c r="I45" s="2"/>
      <c r="J45" s="2"/>
      <c r="K45" s="2"/>
      <c r="L45" s="2"/>
      <c r="M45" s="2"/>
    </row>
    <row r="46" spans="1:13" x14ac:dyDescent="0.2">
      <c r="A46" s="2"/>
      <c r="B46" s="2"/>
      <c r="C46" s="2"/>
      <c r="D46" s="2"/>
      <c r="E46" s="2"/>
      <c r="F46" s="2"/>
      <c r="G46" s="2"/>
      <c r="H46" s="2"/>
      <c r="I46" s="2"/>
      <c r="J46" s="2"/>
      <c r="K46" s="2"/>
      <c r="L46" s="2"/>
      <c r="M46" s="2"/>
    </row>
    <row r="47" spans="1:13" x14ac:dyDescent="0.2">
      <c r="A47" s="2"/>
      <c r="B47" s="2"/>
      <c r="C47" s="2"/>
      <c r="D47" s="2"/>
      <c r="E47" s="2"/>
      <c r="F47" s="2"/>
      <c r="G47" s="2"/>
      <c r="H47" s="2"/>
      <c r="I47" s="2"/>
      <c r="J47" s="2"/>
      <c r="K47" s="2"/>
      <c r="L47" s="2"/>
      <c r="M47" s="2"/>
    </row>
    <row r="48" spans="1:13" x14ac:dyDescent="0.2">
      <c r="A48" s="2"/>
      <c r="B48" s="2"/>
      <c r="C48" s="2"/>
      <c r="D48" s="2"/>
      <c r="E48" s="2"/>
      <c r="F48" s="2"/>
      <c r="G48" s="2"/>
      <c r="H48" s="2"/>
      <c r="I48" s="2"/>
      <c r="J48" s="2"/>
      <c r="K48" s="2"/>
      <c r="L48" s="2"/>
      <c r="M48" s="2"/>
    </row>
    <row r="49" spans="1:13" x14ac:dyDescent="0.2">
      <c r="A49" s="2"/>
      <c r="B49" s="2"/>
      <c r="C49" s="2"/>
      <c r="D49" s="2"/>
      <c r="E49" s="2"/>
      <c r="F49" s="2"/>
      <c r="G49" s="2"/>
      <c r="H49" s="2"/>
      <c r="I49" s="2"/>
      <c r="J49" s="2"/>
      <c r="K49" s="2"/>
      <c r="L49" s="2"/>
      <c r="M49" s="2"/>
    </row>
    <row r="50" spans="1:13" x14ac:dyDescent="0.2">
      <c r="A50" s="2"/>
      <c r="B50" s="2"/>
      <c r="C50" s="2"/>
      <c r="D50" s="2"/>
      <c r="E50" s="2"/>
      <c r="F50" s="2"/>
      <c r="G50" s="2"/>
      <c r="H50" s="2"/>
      <c r="I50" s="2"/>
      <c r="J50" s="2"/>
      <c r="K50" s="2"/>
      <c r="L50" s="2"/>
      <c r="M50" s="2"/>
    </row>
    <row r="51" spans="1:13" x14ac:dyDescent="0.2">
      <c r="A51" s="2"/>
      <c r="B51" s="2"/>
      <c r="C51" s="2"/>
      <c r="D51" s="2"/>
      <c r="E51" s="2"/>
      <c r="F51" s="2"/>
      <c r="G51" s="2"/>
      <c r="H51" s="2"/>
      <c r="I51" s="2"/>
      <c r="J51" s="2"/>
      <c r="K51" s="2"/>
      <c r="L51" s="2"/>
      <c r="M51" s="2"/>
    </row>
    <row r="52" spans="1:13" x14ac:dyDescent="0.2">
      <c r="A52" s="2"/>
      <c r="B52" s="2"/>
      <c r="C52" s="2"/>
      <c r="D52" s="2"/>
      <c r="E52" s="2"/>
      <c r="F52" s="2"/>
      <c r="G52" s="2"/>
      <c r="H52" s="2"/>
      <c r="I52" s="2"/>
      <c r="J52" s="2"/>
      <c r="K52" s="2"/>
      <c r="L52" s="2"/>
      <c r="M52" s="2"/>
    </row>
    <row r="53" spans="1:13" x14ac:dyDescent="0.2">
      <c r="A53" s="2"/>
      <c r="B53" s="2"/>
      <c r="C53" s="2"/>
      <c r="D53" s="2"/>
      <c r="E53" s="2"/>
      <c r="F53" s="2"/>
      <c r="G53" s="2"/>
      <c r="H53" s="2"/>
      <c r="I53" s="2"/>
      <c r="J53" s="2"/>
      <c r="K53" s="2"/>
      <c r="L53" s="2"/>
      <c r="M53" s="2"/>
    </row>
    <row r="54" spans="1:13" x14ac:dyDescent="0.2">
      <c r="A54" s="2"/>
      <c r="B54" s="2"/>
      <c r="C54" s="2"/>
      <c r="D54" s="2"/>
      <c r="E54" s="2"/>
      <c r="F54" s="2"/>
      <c r="G54" s="2"/>
      <c r="H54" s="2"/>
      <c r="I54" s="2"/>
      <c r="J54" s="2"/>
      <c r="K54" s="2"/>
      <c r="L54" s="2"/>
      <c r="M54" s="2"/>
    </row>
    <row r="55" spans="1:13" x14ac:dyDescent="0.2">
      <c r="A55" s="2"/>
      <c r="B55" s="2"/>
      <c r="C55" s="2"/>
      <c r="D55" s="2"/>
      <c r="E55" s="2"/>
      <c r="F55" s="2"/>
      <c r="G55" s="2"/>
      <c r="H55" s="2"/>
      <c r="I55" s="2"/>
      <c r="J55" s="2"/>
      <c r="K55" s="2"/>
      <c r="L55" s="2"/>
      <c r="M55" s="2"/>
    </row>
    <row r="56" spans="1:13" x14ac:dyDescent="0.2">
      <c r="A56" s="2"/>
      <c r="B56" s="2"/>
      <c r="C56" s="2"/>
      <c r="D56" s="2"/>
      <c r="E56" s="2"/>
      <c r="F56" s="2"/>
      <c r="G56" s="2"/>
      <c r="H56" s="2"/>
      <c r="I56" s="2"/>
      <c r="J56" s="2"/>
      <c r="K56" s="2"/>
      <c r="L56" s="2"/>
      <c r="M56" s="2"/>
    </row>
    <row r="57" spans="1:13" x14ac:dyDescent="0.2">
      <c r="A57" s="2"/>
      <c r="B57" s="2"/>
      <c r="C57" s="2"/>
      <c r="D57" s="2"/>
      <c r="E57" s="2"/>
      <c r="F57" s="2"/>
      <c r="G57" s="2"/>
      <c r="H57" s="2"/>
      <c r="I57" s="2"/>
      <c r="J57" s="2"/>
      <c r="K57" s="2"/>
      <c r="L57" s="2"/>
      <c r="M57" s="2"/>
    </row>
    <row r="58" spans="1:13" x14ac:dyDescent="0.2">
      <c r="A58" s="2"/>
      <c r="B58" s="2"/>
      <c r="C58" s="2"/>
      <c r="D58" s="2"/>
      <c r="E58" s="2"/>
      <c r="F58" s="2"/>
      <c r="G58" s="2"/>
      <c r="H58" s="2"/>
      <c r="I58" s="2"/>
      <c r="J58" s="2"/>
      <c r="K58" s="2"/>
      <c r="L58" s="2"/>
      <c r="M58" s="2"/>
    </row>
    <row r="59" spans="1:13" x14ac:dyDescent="0.2">
      <c r="A59" s="2"/>
      <c r="B59" s="2"/>
      <c r="C59" s="2"/>
      <c r="D59" s="2"/>
      <c r="E59" s="2"/>
      <c r="F59" s="2"/>
      <c r="G59" s="2"/>
      <c r="H59" s="2"/>
      <c r="I59" s="2"/>
      <c r="J59" s="2"/>
      <c r="K59" s="2"/>
      <c r="L59" s="2"/>
      <c r="M59" s="2"/>
    </row>
    <row r="60" spans="1:13" x14ac:dyDescent="0.2">
      <c r="A60" s="2"/>
      <c r="B60" s="2"/>
      <c r="C60" s="2"/>
      <c r="D60" s="2"/>
      <c r="E60" s="2"/>
      <c r="F60" s="2"/>
      <c r="G60" s="2"/>
      <c r="H60" s="2"/>
      <c r="I60" s="2"/>
      <c r="J60" s="2"/>
      <c r="K60" s="2"/>
      <c r="L60" s="2"/>
      <c r="M60" s="2"/>
    </row>
    <row r="61" spans="1:13" x14ac:dyDescent="0.2">
      <c r="A61" s="2"/>
      <c r="B61" s="2"/>
      <c r="C61" s="2"/>
      <c r="D61" s="2"/>
      <c r="E61" s="2"/>
      <c r="F61" s="2"/>
      <c r="G61" s="2"/>
      <c r="H61" s="2"/>
      <c r="I61" s="2"/>
      <c r="J61" s="2"/>
      <c r="K61" s="2"/>
      <c r="L61" s="2"/>
      <c r="M61" s="2"/>
    </row>
    <row r="62" spans="1:13" x14ac:dyDescent="0.2">
      <c r="A62" s="2"/>
      <c r="B62" s="2"/>
      <c r="C62" s="2"/>
      <c r="D62" s="2"/>
      <c r="E62" s="2"/>
      <c r="F62" s="2"/>
      <c r="G62" s="2"/>
      <c r="H62" s="2"/>
      <c r="I62" s="2"/>
      <c r="J62" s="2"/>
      <c r="K62" s="2"/>
      <c r="L62" s="2"/>
      <c r="M62" s="2"/>
    </row>
    <row r="63" spans="1:13" x14ac:dyDescent="0.2">
      <c r="A63" s="2"/>
      <c r="B63" s="2"/>
      <c r="C63" s="2"/>
      <c r="D63" s="2"/>
      <c r="E63" s="2"/>
      <c r="F63" s="2"/>
      <c r="G63" s="2"/>
      <c r="H63" s="2"/>
      <c r="I63" s="2"/>
      <c r="J63" s="2"/>
      <c r="K63" s="2"/>
      <c r="L63" s="2"/>
      <c r="M63" s="2"/>
    </row>
    <row r="64" spans="1:13" x14ac:dyDescent="0.2">
      <c r="A64" s="2"/>
      <c r="B64" s="2"/>
      <c r="C64" s="2"/>
      <c r="D64" s="2"/>
      <c r="E64" s="2"/>
      <c r="F64" s="2"/>
      <c r="G64" s="2"/>
      <c r="H64" s="2"/>
      <c r="I64" s="2"/>
      <c r="J64" s="2"/>
      <c r="K64" s="2"/>
      <c r="L64" s="2"/>
      <c r="M64" s="2"/>
    </row>
    <row r="65" spans="1:13" x14ac:dyDescent="0.2">
      <c r="A65" s="2"/>
      <c r="B65" s="2"/>
      <c r="C65" s="2"/>
      <c r="D65" s="2"/>
      <c r="E65" s="2"/>
      <c r="F65" s="2"/>
      <c r="G65" s="2"/>
      <c r="H65" s="2"/>
      <c r="I65" s="2"/>
      <c r="J65" s="2"/>
      <c r="K65" s="2"/>
      <c r="L65" s="2"/>
      <c r="M65" s="2"/>
    </row>
    <row r="66" spans="1:13" x14ac:dyDescent="0.2">
      <c r="A66" s="2"/>
      <c r="B66" s="2"/>
      <c r="C66" s="2"/>
      <c r="D66" s="2"/>
      <c r="E66" s="2"/>
      <c r="F66" s="2"/>
      <c r="G66" s="2"/>
      <c r="H66" s="2"/>
      <c r="I66" s="2"/>
      <c r="J66" s="2"/>
      <c r="K66" s="2"/>
      <c r="L66" s="2"/>
      <c r="M66" s="2"/>
    </row>
    <row r="67" spans="1:13" x14ac:dyDescent="0.2">
      <c r="A67" s="2"/>
      <c r="B67" s="2"/>
      <c r="C67" s="2"/>
      <c r="D67" s="2"/>
      <c r="E67" s="2"/>
      <c r="F67" s="2"/>
      <c r="G67" s="2"/>
      <c r="H67" s="2"/>
      <c r="I67" s="2"/>
      <c r="J67" s="2"/>
      <c r="K67" s="2"/>
      <c r="L67" s="2"/>
      <c r="M67" s="2"/>
    </row>
    <row r="68" spans="1:13" x14ac:dyDescent="0.2">
      <c r="A68" s="2"/>
      <c r="B68" s="2"/>
      <c r="C68" s="2"/>
      <c r="D68" s="2"/>
      <c r="E68" s="2"/>
      <c r="F68" s="2"/>
      <c r="G68" s="2"/>
      <c r="H68" s="2"/>
      <c r="I68" s="2"/>
      <c r="J68" s="2"/>
      <c r="K68" s="2"/>
      <c r="L68" s="2"/>
      <c r="M68" s="2"/>
    </row>
    <row r="69" spans="1:13" x14ac:dyDescent="0.2">
      <c r="A69" s="2"/>
      <c r="B69" s="2"/>
      <c r="C69" s="2"/>
      <c r="D69" s="2"/>
      <c r="E69" s="2"/>
      <c r="F69" s="2"/>
      <c r="G69" s="2"/>
      <c r="H69" s="2"/>
      <c r="I69" s="2"/>
      <c r="J69" s="2"/>
      <c r="K69" s="2"/>
      <c r="L69" s="2"/>
      <c r="M69" s="2"/>
    </row>
    <row r="70" spans="1:13" x14ac:dyDescent="0.2">
      <c r="A70" s="2"/>
      <c r="B70" s="2"/>
      <c r="C70" s="2"/>
      <c r="D70" s="2"/>
      <c r="E70" s="2"/>
      <c r="F70" s="2"/>
      <c r="G70" s="2"/>
      <c r="H70" s="2"/>
      <c r="I70" s="2"/>
      <c r="J70" s="2"/>
      <c r="K70" s="2"/>
      <c r="L70" s="2"/>
      <c r="M70" s="2"/>
    </row>
    <row r="71" spans="1:13" x14ac:dyDescent="0.2">
      <c r="A71" s="2"/>
      <c r="B71" s="2"/>
      <c r="C71" s="2"/>
      <c r="D71" s="2"/>
      <c r="E71" s="2"/>
      <c r="F71" s="2"/>
      <c r="G71" s="2"/>
      <c r="H71" s="2"/>
      <c r="I71" s="2"/>
      <c r="J71" s="2"/>
      <c r="K71" s="2"/>
      <c r="L71" s="2"/>
      <c r="M71" s="2"/>
    </row>
    <row r="72" spans="1:13" x14ac:dyDescent="0.2">
      <c r="A72" s="2"/>
      <c r="B72" s="2"/>
      <c r="C72" s="2"/>
      <c r="D72" s="2"/>
      <c r="E72" s="2"/>
      <c r="F72" s="2"/>
      <c r="G72" s="2"/>
      <c r="H72" s="2"/>
      <c r="I72" s="2"/>
      <c r="J72" s="2"/>
      <c r="K72" s="2"/>
      <c r="L72" s="2"/>
      <c r="M72" s="2"/>
    </row>
    <row r="73" spans="1:13" x14ac:dyDescent="0.2">
      <c r="A73" s="2"/>
      <c r="B73" s="2"/>
      <c r="C73" s="2"/>
      <c r="D73" s="2"/>
      <c r="E73" s="2"/>
      <c r="F73" s="2"/>
      <c r="G73" s="2"/>
      <c r="H73" s="2"/>
      <c r="I73" s="2"/>
      <c r="J73" s="2"/>
      <c r="K73" s="2"/>
      <c r="L73" s="2"/>
      <c r="M73" s="2"/>
    </row>
    <row r="74" spans="1:13" x14ac:dyDescent="0.2">
      <c r="A74" s="2"/>
      <c r="B74" s="2"/>
      <c r="C74" s="2"/>
      <c r="D74" s="2"/>
      <c r="E74" s="2"/>
      <c r="F74" s="2"/>
      <c r="G74" s="2"/>
      <c r="H74" s="2"/>
      <c r="I74" s="2"/>
      <c r="J74" s="2"/>
      <c r="K74" s="2"/>
      <c r="L74" s="2"/>
      <c r="M74" s="2"/>
    </row>
    <row r="75" spans="1:13" x14ac:dyDescent="0.2">
      <c r="A75" s="2"/>
      <c r="B75" s="2"/>
      <c r="C75" s="2"/>
      <c r="D75" s="2"/>
      <c r="E75" s="2"/>
      <c r="F75" s="2"/>
      <c r="G75" s="2"/>
      <c r="H75" s="2"/>
      <c r="I75" s="2"/>
      <c r="J75" s="2"/>
      <c r="K75" s="2"/>
      <c r="L75" s="2"/>
      <c r="M75" s="2"/>
    </row>
    <row r="76" spans="1:13" x14ac:dyDescent="0.2">
      <c r="A76" s="2"/>
      <c r="B76" s="2"/>
      <c r="C76" s="2"/>
      <c r="D76" s="2"/>
      <c r="E76" s="2"/>
      <c r="F76" s="2"/>
      <c r="G76" s="2"/>
      <c r="H76" s="2"/>
      <c r="I76" s="2"/>
      <c r="J76" s="2"/>
      <c r="K76" s="2"/>
      <c r="L76" s="2"/>
      <c r="M76" s="2"/>
    </row>
    <row r="77" spans="1:13" x14ac:dyDescent="0.2">
      <c r="A77" s="2"/>
      <c r="B77" s="2"/>
      <c r="C77" s="2"/>
      <c r="D77" s="2"/>
      <c r="E77" s="2"/>
      <c r="F77" s="2"/>
      <c r="G77" s="2"/>
      <c r="H77" s="2"/>
      <c r="I77" s="2"/>
      <c r="J77" s="2"/>
      <c r="K77" s="2"/>
      <c r="L77" s="2"/>
      <c r="M77" s="2"/>
    </row>
    <row r="78" spans="1:13" x14ac:dyDescent="0.2">
      <c r="A78" s="2"/>
      <c r="B78" s="2"/>
      <c r="C78" s="2"/>
      <c r="D78" s="2"/>
      <c r="E78" s="2"/>
      <c r="F78" s="2"/>
      <c r="G78" s="2"/>
      <c r="H78" s="2"/>
      <c r="I78" s="2"/>
      <c r="J78" s="2"/>
      <c r="K78" s="2"/>
      <c r="L78" s="2"/>
      <c r="M78" s="2"/>
    </row>
    <row r="79" spans="1:13" x14ac:dyDescent="0.2">
      <c r="A79" s="2"/>
      <c r="B79" s="2"/>
      <c r="C79" s="2"/>
      <c r="D79" s="2"/>
      <c r="E79" s="2"/>
      <c r="F79" s="2"/>
      <c r="G79" s="2"/>
      <c r="H79" s="2"/>
      <c r="I79" s="2"/>
      <c r="J79" s="2"/>
      <c r="K79" s="2"/>
      <c r="L79" s="2"/>
      <c r="M79" s="2"/>
    </row>
    <row r="80" spans="1:13" x14ac:dyDescent="0.2">
      <c r="A80" s="2"/>
      <c r="B80" s="2"/>
      <c r="C80" s="2"/>
      <c r="D80" s="2"/>
      <c r="E80" s="2"/>
      <c r="F80" s="2"/>
      <c r="G80" s="2"/>
      <c r="H80" s="2"/>
      <c r="I80" s="2"/>
      <c r="J80" s="2"/>
      <c r="K80" s="2"/>
      <c r="L80" s="2"/>
      <c r="M80" s="2"/>
    </row>
    <row r="81" spans="1:13" x14ac:dyDescent="0.2">
      <c r="A81" s="2"/>
      <c r="B81" s="2"/>
      <c r="C81" s="2"/>
      <c r="D81" s="2"/>
      <c r="E81" s="2"/>
      <c r="F81" s="2"/>
      <c r="G81" s="2"/>
      <c r="H81" s="2"/>
      <c r="I81" s="2"/>
      <c r="J81" s="2"/>
      <c r="K81" s="2"/>
      <c r="L81" s="2"/>
      <c r="M81" s="2"/>
    </row>
    <row r="82" spans="1:13" x14ac:dyDescent="0.2">
      <c r="A82" s="2"/>
      <c r="B82" s="2"/>
      <c r="C82" s="2"/>
      <c r="D82" s="2"/>
      <c r="E82" s="2"/>
      <c r="F82" s="2"/>
      <c r="G82" s="2"/>
      <c r="H82" s="2"/>
      <c r="I82" s="2"/>
      <c r="J82" s="2"/>
      <c r="K82" s="2"/>
      <c r="L82" s="2"/>
      <c r="M82" s="2"/>
    </row>
    <row r="83" spans="1:13" x14ac:dyDescent="0.2">
      <c r="A83" s="2"/>
      <c r="B83" s="2"/>
      <c r="C83" s="2"/>
      <c r="D83" s="2"/>
      <c r="E83" s="2"/>
      <c r="F83" s="2"/>
      <c r="G83" s="2"/>
      <c r="H83" s="2"/>
      <c r="I83" s="2"/>
      <c r="J83" s="2"/>
      <c r="K83" s="2"/>
      <c r="L83" s="2"/>
      <c r="M83" s="2"/>
    </row>
    <row r="84" spans="1:13" x14ac:dyDescent="0.2">
      <c r="A84" s="2"/>
      <c r="B84" s="2"/>
      <c r="C84" s="2"/>
      <c r="D84" s="2"/>
      <c r="E84" s="2"/>
      <c r="F84" s="2"/>
      <c r="G84" s="2"/>
      <c r="H84" s="2"/>
      <c r="I84" s="2"/>
      <c r="J84" s="2"/>
      <c r="K84" s="2"/>
      <c r="L84" s="2"/>
      <c r="M84" s="2"/>
    </row>
    <row r="85" spans="1:13" x14ac:dyDescent="0.2">
      <c r="A85" s="2"/>
      <c r="B85" s="2"/>
      <c r="C85" s="2"/>
      <c r="D85" s="2"/>
      <c r="E85" s="2"/>
      <c r="F85" s="2"/>
      <c r="G85" s="2"/>
      <c r="H85" s="2"/>
      <c r="I85" s="2"/>
      <c r="J85" s="2"/>
      <c r="K85" s="2"/>
      <c r="L85" s="2"/>
      <c r="M85" s="2"/>
    </row>
    <row r="86" spans="1:13" x14ac:dyDescent="0.2">
      <c r="A86" s="2"/>
      <c r="B86" s="2"/>
      <c r="C86" s="2"/>
      <c r="D86" s="2"/>
      <c r="E86" s="2"/>
      <c r="F86" s="2"/>
      <c r="G86" s="2"/>
      <c r="H86" s="2"/>
      <c r="I86" s="2"/>
      <c r="J86" s="2"/>
      <c r="K86" s="2"/>
      <c r="L86" s="2"/>
      <c r="M86" s="2"/>
    </row>
    <row r="87" spans="1:13" x14ac:dyDescent="0.2">
      <c r="A87" s="2"/>
      <c r="B87" s="2"/>
      <c r="C87" s="2"/>
      <c r="D87" s="2"/>
      <c r="E87" s="2"/>
      <c r="F87" s="2"/>
      <c r="G87" s="2"/>
      <c r="H87" s="2"/>
      <c r="I87" s="2"/>
      <c r="J87" s="2"/>
      <c r="K87" s="2"/>
      <c r="L87" s="2"/>
      <c r="M87" s="2"/>
    </row>
    <row r="88" spans="1:13" x14ac:dyDescent="0.2">
      <c r="A88" s="2"/>
      <c r="B88" s="2"/>
      <c r="C88" s="2"/>
      <c r="D88" s="2"/>
      <c r="E88" s="2"/>
      <c r="F88" s="2"/>
      <c r="G88" s="2"/>
      <c r="H88" s="2"/>
      <c r="I88" s="2"/>
      <c r="J88" s="2"/>
      <c r="K88" s="2"/>
      <c r="L88" s="2"/>
      <c r="M88" s="2"/>
    </row>
    <row r="89" spans="1:13" x14ac:dyDescent="0.2">
      <c r="A89" s="2"/>
      <c r="B89" s="2"/>
      <c r="C89" s="2"/>
      <c r="D89" s="2"/>
      <c r="E89" s="2"/>
      <c r="F89" s="2"/>
      <c r="G89" s="2"/>
      <c r="H89" s="2"/>
      <c r="I89" s="2"/>
      <c r="J89" s="2"/>
      <c r="K89" s="2"/>
      <c r="L89" s="2"/>
      <c r="M89" s="2"/>
    </row>
    <row r="90" spans="1:13" x14ac:dyDescent="0.2">
      <c r="A90" s="2"/>
      <c r="B90" s="2"/>
      <c r="C90" s="2"/>
      <c r="D90" s="2"/>
      <c r="E90" s="2"/>
      <c r="F90" s="2"/>
      <c r="G90" s="2"/>
      <c r="H90" s="2"/>
      <c r="I90" s="2"/>
      <c r="J90" s="2"/>
      <c r="K90" s="2"/>
      <c r="L90" s="2"/>
      <c r="M90" s="2"/>
    </row>
    <row r="91" spans="1:13" x14ac:dyDescent="0.2">
      <c r="A91" s="2"/>
      <c r="B91" s="2"/>
      <c r="C91" s="2"/>
      <c r="D91" s="2"/>
      <c r="E91" s="2"/>
      <c r="F91" s="2"/>
      <c r="G91" s="2"/>
      <c r="H91" s="2"/>
      <c r="I91" s="2"/>
      <c r="J91" s="2"/>
      <c r="K91" s="2"/>
      <c r="L91" s="2"/>
      <c r="M91" s="2"/>
    </row>
    <row r="92" spans="1:13" x14ac:dyDescent="0.2">
      <c r="A92" s="2"/>
      <c r="B92" s="2"/>
      <c r="C92" s="2"/>
      <c r="D92" s="2"/>
      <c r="E92" s="2"/>
      <c r="F92" s="2"/>
      <c r="G92" s="2"/>
      <c r="H92" s="2"/>
      <c r="I92" s="2"/>
      <c r="J92" s="2"/>
      <c r="K92" s="2"/>
      <c r="L92" s="2"/>
      <c r="M92" s="2"/>
    </row>
    <row r="93" spans="1:13" x14ac:dyDescent="0.2">
      <c r="A93" s="2"/>
      <c r="B93" s="2"/>
      <c r="C93" s="2"/>
      <c r="D93" s="2"/>
      <c r="E93" s="2"/>
      <c r="F93" s="2"/>
      <c r="G93" s="2"/>
      <c r="H93" s="2"/>
      <c r="I93" s="2"/>
      <c r="J93" s="2"/>
      <c r="K93" s="2"/>
      <c r="L93" s="2"/>
      <c r="M93" s="2"/>
    </row>
    <row r="94" spans="1:13" x14ac:dyDescent="0.2">
      <c r="A94" s="2"/>
      <c r="B94" s="2"/>
      <c r="C94" s="2"/>
      <c r="D94" s="2"/>
      <c r="E94" s="2"/>
      <c r="F94" s="2"/>
      <c r="G94" s="2"/>
      <c r="H94" s="2"/>
      <c r="I94" s="2"/>
      <c r="J94" s="2"/>
      <c r="K94" s="2"/>
      <c r="L94" s="2"/>
      <c r="M94" s="2"/>
    </row>
    <row r="95" spans="1:13" x14ac:dyDescent="0.2">
      <c r="A95" s="2"/>
      <c r="B95" s="2"/>
      <c r="C95" s="2"/>
      <c r="D95" s="2"/>
      <c r="E95" s="2"/>
      <c r="F95" s="2"/>
      <c r="G95" s="2"/>
      <c r="H95" s="2"/>
      <c r="I95" s="2"/>
      <c r="J95" s="2"/>
      <c r="K95" s="2"/>
      <c r="L95" s="2"/>
      <c r="M95" s="2"/>
    </row>
    <row r="96" spans="1:13" x14ac:dyDescent="0.2">
      <c r="A96" s="2"/>
      <c r="B96" s="2"/>
      <c r="C96" s="2"/>
      <c r="D96" s="2"/>
      <c r="E96" s="2"/>
      <c r="F96" s="2"/>
      <c r="G96" s="2"/>
      <c r="H96" s="2"/>
      <c r="I96" s="2"/>
      <c r="J96" s="2"/>
      <c r="K96" s="2"/>
      <c r="L96" s="2"/>
      <c r="M96" s="2"/>
    </row>
    <row r="97" spans="1:13" x14ac:dyDescent="0.2">
      <c r="A97" s="2"/>
      <c r="B97" s="2"/>
      <c r="C97" s="2"/>
      <c r="D97" s="2"/>
      <c r="E97" s="2"/>
      <c r="F97" s="2"/>
      <c r="G97" s="2"/>
      <c r="H97" s="2"/>
      <c r="I97" s="2"/>
      <c r="J97" s="2"/>
      <c r="K97" s="2"/>
      <c r="L97" s="2"/>
      <c r="M97" s="2"/>
    </row>
  </sheetData>
  <mergeCells count="7">
    <mergeCell ref="A27:M27"/>
    <mergeCell ref="A28:M28"/>
    <mergeCell ref="A1:K1"/>
    <mergeCell ref="A2:K2"/>
    <mergeCell ref="C3:K3"/>
    <mergeCell ref="C4:K4"/>
    <mergeCell ref="M4:M5"/>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98"/>
  <sheetViews>
    <sheetView zoomScaleNormal="100" workbookViewId="0">
      <selection activeCell="B27" sqref="B26:B27"/>
    </sheetView>
  </sheetViews>
  <sheetFormatPr defaultColWidth="21.5" defaultRowHeight="12.75" x14ac:dyDescent="0.2"/>
  <cols>
    <col min="1" max="16384" width="21.5" style="69"/>
  </cols>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sheetData>
  <pageMargins left="0.7" right="0.7" top="0.75" bottom="0.75" header="0.3" footer="0.3"/>
  <pageSetup scale="4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workbookViewId="0">
      <selection activeCell="B27" sqref="B26:B27"/>
    </sheetView>
  </sheetViews>
  <sheetFormatPr defaultColWidth="21.5" defaultRowHeight="12.75" x14ac:dyDescent="0.2"/>
  <cols>
    <col min="1" max="1" width="40.83203125" style="3" customWidth="1"/>
    <col min="2" max="2" width="0.6640625" style="3" customWidth="1"/>
    <col min="3" max="3" width="12.5" style="3" customWidth="1"/>
    <col min="4" max="4" width="0.6640625" style="3" customWidth="1"/>
    <col min="5" max="5" width="15" style="3" customWidth="1"/>
    <col min="6" max="6" width="0.6640625" style="3" customWidth="1"/>
    <col min="7" max="7" width="13.33203125" style="3" customWidth="1"/>
    <col min="8" max="8" width="0.6640625" style="3" customWidth="1"/>
    <col min="9" max="9" width="13.5" style="3" customWidth="1"/>
    <col min="10" max="10" width="0.6640625" style="3" customWidth="1"/>
    <col min="11" max="11" width="13.5" style="3" customWidth="1"/>
    <col min="12" max="12" width="0.6640625" style="3" customWidth="1"/>
    <col min="13" max="13" width="19.1640625" style="3" customWidth="1"/>
    <col min="14" max="16384" width="21.5" style="3"/>
  </cols>
  <sheetData>
    <row r="1" spans="1:13" ht="15.75" x14ac:dyDescent="0.25">
      <c r="A1" s="75" t="s">
        <v>0</v>
      </c>
      <c r="B1" s="72"/>
      <c r="C1" s="88"/>
      <c r="D1" s="88"/>
      <c r="E1" s="72"/>
      <c r="F1" s="72"/>
      <c r="G1" s="72"/>
      <c r="H1" s="72"/>
      <c r="I1" s="72"/>
      <c r="J1" s="2"/>
      <c r="K1" s="2"/>
      <c r="L1" s="2"/>
      <c r="M1" s="2"/>
    </row>
    <row r="2" spans="1:13" x14ac:dyDescent="0.2">
      <c r="A2" s="81" t="s">
        <v>69</v>
      </c>
      <c r="B2" s="72"/>
      <c r="C2" s="89"/>
      <c r="D2" s="89"/>
      <c r="E2" s="72"/>
      <c r="F2" s="72"/>
      <c r="G2" s="72"/>
      <c r="H2" s="2"/>
      <c r="I2" s="18"/>
      <c r="J2" s="18"/>
      <c r="K2" s="2"/>
      <c r="L2" s="2"/>
      <c r="M2" s="2"/>
    </row>
    <row r="3" spans="1:13" x14ac:dyDescent="0.2">
      <c r="A3" s="2"/>
      <c r="B3" s="2"/>
      <c r="C3" s="2"/>
      <c r="D3" s="2"/>
      <c r="E3" s="2"/>
      <c r="F3" s="2"/>
      <c r="G3" s="2"/>
      <c r="H3" s="2"/>
      <c r="I3" s="22" t="s">
        <v>24</v>
      </c>
      <c r="J3" s="2"/>
      <c r="K3" s="2"/>
      <c r="L3" s="2"/>
      <c r="M3" s="22" t="s">
        <v>24</v>
      </c>
    </row>
    <row r="4" spans="1:13" ht="52.5" x14ac:dyDescent="0.2">
      <c r="A4" s="5" t="s">
        <v>49</v>
      </c>
      <c r="B4" s="4"/>
      <c r="C4" s="6" t="s">
        <v>185</v>
      </c>
      <c r="D4" s="4"/>
      <c r="E4" s="6" t="s">
        <v>186</v>
      </c>
      <c r="F4" s="2"/>
      <c r="G4" s="6" t="s">
        <v>65</v>
      </c>
      <c r="H4" s="4"/>
      <c r="I4" s="6" t="s">
        <v>187</v>
      </c>
      <c r="J4" s="4"/>
      <c r="K4" s="6" t="s">
        <v>188</v>
      </c>
      <c r="L4" s="2"/>
      <c r="M4" s="6" t="s">
        <v>189</v>
      </c>
    </row>
    <row r="5" spans="1:13" x14ac:dyDescent="0.2">
      <c r="A5" s="13" t="s">
        <v>55</v>
      </c>
      <c r="B5" s="2"/>
      <c r="C5" s="33">
        <v>152</v>
      </c>
      <c r="D5" s="40"/>
      <c r="E5" s="33">
        <v>149</v>
      </c>
      <c r="F5" s="40"/>
      <c r="G5" s="33">
        <v>147</v>
      </c>
      <c r="H5" s="29"/>
      <c r="I5" s="33">
        <v>148</v>
      </c>
      <c r="J5" s="40"/>
      <c r="K5" s="34">
        <v>-3.2894736840000001E-2</v>
      </c>
      <c r="L5" s="2"/>
      <c r="M5" s="26">
        <v>-2E-3</v>
      </c>
    </row>
    <row r="6" spans="1:13" x14ac:dyDescent="0.2">
      <c r="A6" s="13" t="s">
        <v>56</v>
      </c>
      <c r="B6" s="2"/>
      <c r="C6" s="30">
        <v>590</v>
      </c>
      <c r="D6" s="41"/>
      <c r="E6" s="30">
        <v>585</v>
      </c>
      <c r="F6" s="41"/>
      <c r="G6" s="30">
        <v>577</v>
      </c>
      <c r="H6" s="29"/>
      <c r="I6" s="30">
        <v>579</v>
      </c>
      <c r="J6" s="41"/>
      <c r="K6" s="26">
        <v>-2.2033898310000001E-2</v>
      </c>
      <c r="L6" s="2"/>
      <c r="M6" s="26">
        <v>-0.01</v>
      </c>
    </row>
    <row r="7" spans="1:13" x14ac:dyDescent="0.2">
      <c r="A7" s="13" t="s">
        <v>57</v>
      </c>
      <c r="B7" s="2"/>
      <c r="C7" s="30">
        <v>905</v>
      </c>
      <c r="D7" s="41"/>
      <c r="E7" s="30">
        <v>888</v>
      </c>
      <c r="F7" s="41"/>
      <c r="G7" s="30">
        <v>910</v>
      </c>
      <c r="H7" s="29"/>
      <c r="I7" s="30">
        <v>915</v>
      </c>
      <c r="J7" s="41"/>
      <c r="K7" s="26">
        <v>5.5248618779999998E-3</v>
      </c>
      <c r="L7" s="2"/>
      <c r="M7" s="26">
        <v>0.03</v>
      </c>
    </row>
    <row r="8" spans="1:13" x14ac:dyDescent="0.2">
      <c r="A8" s="13" t="s">
        <v>58</v>
      </c>
      <c r="B8" s="2"/>
      <c r="C8" s="37">
        <v>298</v>
      </c>
      <c r="D8" s="41"/>
      <c r="E8" s="37">
        <v>298</v>
      </c>
      <c r="F8" s="41"/>
      <c r="G8" s="37">
        <v>296</v>
      </c>
      <c r="H8" s="29"/>
      <c r="I8" s="37">
        <v>299</v>
      </c>
      <c r="J8" s="41"/>
      <c r="K8" s="26">
        <v>-6.7114093959999999E-3</v>
      </c>
      <c r="L8" s="2"/>
      <c r="M8" s="26">
        <v>4.0000000000000001E-3</v>
      </c>
    </row>
    <row r="9" spans="1:13" x14ac:dyDescent="0.2">
      <c r="A9" s="7" t="s">
        <v>59</v>
      </c>
      <c r="B9" s="8"/>
      <c r="C9" s="10">
        <v>1945</v>
      </c>
      <c r="D9" s="8"/>
      <c r="E9" s="10">
        <f>SUM(E5:E8)</f>
        <v>1920</v>
      </c>
      <c r="F9" s="8"/>
      <c r="G9" s="10">
        <v>1930</v>
      </c>
      <c r="H9" s="2"/>
      <c r="I9" s="10">
        <f>SUM(I5:I8)</f>
        <v>1941</v>
      </c>
      <c r="J9" s="8"/>
      <c r="K9" s="26">
        <v>-7.7120822620000001E-3</v>
      </c>
      <c r="L9" s="2"/>
      <c r="M9" s="26">
        <v>1.0999999999999999E-2</v>
      </c>
    </row>
    <row r="10" spans="1:13" x14ac:dyDescent="0.2">
      <c r="A10" s="13" t="s">
        <v>18</v>
      </c>
      <c r="B10" s="2"/>
      <c r="C10" s="37">
        <v>117</v>
      </c>
      <c r="D10" s="41"/>
      <c r="E10" s="30">
        <v>117</v>
      </c>
      <c r="F10" s="41"/>
      <c r="G10" s="30">
        <v>103</v>
      </c>
      <c r="H10" s="2"/>
      <c r="I10" s="30">
        <v>104</v>
      </c>
      <c r="J10" s="41"/>
      <c r="K10" s="26">
        <v>-0.1196581197</v>
      </c>
      <c r="L10" s="2"/>
      <c r="M10" s="26">
        <v>-0.112</v>
      </c>
    </row>
    <row r="11" spans="1:13" x14ac:dyDescent="0.2">
      <c r="A11" s="7" t="s">
        <v>19</v>
      </c>
      <c r="B11" s="2"/>
      <c r="C11" s="21">
        <v>2062</v>
      </c>
      <c r="D11" s="8"/>
      <c r="E11" s="21">
        <f>SUM(E9:E10)</f>
        <v>2037</v>
      </c>
      <c r="F11" s="8"/>
      <c r="G11" s="21">
        <v>2033</v>
      </c>
      <c r="H11" s="2"/>
      <c r="I11" s="21">
        <f>SUM(I9:I10)</f>
        <v>2045</v>
      </c>
      <c r="J11" s="8"/>
      <c r="K11" s="26">
        <v>-1.4064015520000001E-2</v>
      </c>
      <c r="L11" s="2"/>
      <c r="M11" s="26">
        <v>4.0000000000000001E-3</v>
      </c>
    </row>
    <row r="12" spans="1:13" x14ac:dyDescent="0.2">
      <c r="A12" s="2"/>
      <c r="B12" s="2"/>
      <c r="C12" s="2"/>
      <c r="D12" s="2"/>
      <c r="E12" s="2"/>
      <c r="F12" s="2"/>
      <c r="G12" s="2"/>
      <c r="H12" s="2"/>
      <c r="I12" s="2"/>
      <c r="J12" s="2"/>
      <c r="K12" s="2"/>
      <c r="L12" s="2"/>
      <c r="M12" s="2"/>
    </row>
    <row r="13" spans="1:13" x14ac:dyDescent="0.2">
      <c r="A13" s="2"/>
      <c r="B13" s="2"/>
      <c r="C13" s="2"/>
      <c r="D13" s="2"/>
      <c r="E13" s="2"/>
      <c r="F13" s="2"/>
      <c r="G13" s="2"/>
      <c r="H13" s="2"/>
      <c r="I13" s="2"/>
      <c r="J13" s="2"/>
      <c r="K13" s="2"/>
      <c r="L13" s="2"/>
      <c r="M13" s="2"/>
    </row>
    <row r="14" spans="1:13" ht="28.5" customHeight="1" x14ac:dyDescent="0.2">
      <c r="A14" s="70" t="s">
        <v>190</v>
      </c>
      <c r="B14" s="72"/>
      <c r="C14" s="72"/>
      <c r="D14" s="72"/>
      <c r="E14" s="72"/>
      <c r="F14" s="72"/>
      <c r="G14" s="72"/>
      <c r="H14" s="72"/>
      <c r="I14" s="72"/>
      <c r="J14" s="72"/>
      <c r="K14" s="72"/>
      <c r="L14" s="72"/>
      <c r="M14" s="72"/>
    </row>
    <row r="15" spans="1:13" ht="30.75" customHeight="1" x14ac:dyDescent="0.2">
      <c r="A15" s="73" t="s">
        <v>191</v>
      </c>
      <c r="B15" s="72"/>
      <c r="C15" s="72"/>
      <c r="D15" s="72"/>
      <c r="E15" s="72"/>
      <c r="F15" s="72"/>
      <c r="G15" s="72"/>
      <c r="H15" s="72"/>
      <c r="I15" s="72"/>
      <c r="J15" s="72"/>
      <c r="K15" s="72"/>
      <c r="L15" s="72"/>
      <c r="M15" s="72"/>
    </row>
    <row r="16" spans="1:13" x14ac:dyDescent="0.2">
      <c r="A16" s="70" t="s">
        <v>192</v>
      </c>
      <c r="B16" s="72"/>
      <c r="C16" s="72"/>
      <c r="D16" s="72"/>
      <c r="E16" s="72"/>
      <c r="F16" s="72"/>
      <c r="G16" s="72"/>
      <c r="H16" s="72"/>
      <c r="I16" s="72"/>
      <c r="J16" s="72"/>
      <c r="K16" s="72"/>
      <c r="L16" s="72"/>
      <c r="M16" s="72"/>
    </row>
  </sheetData>
  <mergeCells count="5">
    <mergeCell ref="A1:I1"/>
    <mergeCell ref="A2:G2"/>
    <mergeCell ref="A14:M14"/>
    <mergeCell ref="A15:M15"/>
    <mergeCell ref="A16:M16"/>
  </mergeCells>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4"/>
  <sheetViews>
    <sheetView workbookViewId="0">
      <selection sqref="A1:Z42"/>
    </sheetView>
  </sheetViews>
  <sheetFormatPr defaultColWidth="21.5" defaultRowHeight="12.75" x14ac:dyDescent="0.2"/>
  <cols>
    <col min="1" max="1" width="0.6640625" style="3" customWidth="1"/>
    <col min="2" max="2" width="27" style="3" customWidth="1"/>
    <col min="3" max="3" width="0.6640625" style="3" customWidth="1"/>
    <col min="4" max="4" width="12.1640625" style="3" customWidth="1"/>
    <col min="5" max="5" width="0.6640625" style="3" customWidth="1"/>
    <col min="6" max="6" width="12.1640625" style="3" customWidth="1"/>
    <col min="7" max="7" width="0.6640625" style="3" customWidth="1"/>
    <col min="8" max="8" width="12.1640625" style="3" customWidth="1"/>
    <col min="9" max="9" width="0.6640625" style="3" customWidth="1"/>
    <col min="10" max="10" width="12.1640625" style="3" customWidth="1"/>
    <col min="11" max="11" width="0.6640625" style="3" customWidth="1"/>
    <col min="12" max="12" width="13.83203125" style="3" customWidth="1"/>
    <col min="13" max="13" width="0.6640625" style="3" customWidth="1"/>
    <col min="14" max="14" width="14" style="3" customWidth="1"/>
    <col min="15" max="15" width="0.6640625" style="3" customWidth="1"/>
    <col min="16" max="16" width="12.5" style="3" customWidth="1"/>
    <col min="17" max="17" width="0.6640625" style="3" customWidth="1"/>
    <col min="18" max="18" width="14.6640625" style="3" customWidth="1"/>
    <col min="19" max="19" width="0.6640625" style="3" customWidth="1"/>
    <col min="20" max="20" width="21.5" style="3"/>
    <col min="21" max="21" width="0.6640625" style="3" customWidth="1"/>
    <col min="22" max="22" width="19.83203125" style="3" customWidth="1"/>
    <col min="23" max="23" width="0.6640625" style="3" customWidth="1"/>
    <col min="24" max="24" width="21.5" style="3"/>
    <col min="25" max="25" width="0.6640625" style="3" customWidth="1"/>
    <col min="26" max="26" width="21.5" style="3"/>
    <col min="27" max="27" width="1.6640625" style="3" customWidth="1"/>
    <col min="28" max="16384" width="21.5" style="3"/>
  </cols>
  <sheetData>
    <row r="1" spans="1:27" ht="15.75" x14ac:dyDescent="0.25">
      <c r="A1" s="2"/>
      <c r="B1" s="75" t="s">
        <v>0</v>
      </c>
      <c r="C1" s="88"/>
      <c r="D1" s="72"/>
      <c r="E1" s="88"/>
      <c r="F1" s="72"/>
      <c r="G1" s="88"/>
      <c r="H1" s="72"/>
      <c r="I1" s="88"/>
      <c r="J1" s="72"/>
      <c r="K1" s="88"/>
      <c r="L1" s="72"/>
      <c r="M1" s="2"/>
      <c r="N1" s="2"/>
      <c r="O1" s="2"/>
      <c r="P1" s="2"/>
      <c r="Q1" s="2"/>
      <c r="R1" s="2"/>
      <c r="S1" s="2"/>
      <c r="T1" s="2"/>
      <c r="U1" s="2"/>
      <c r="V1" s="2"/>
      <c r="W1" s="2"/>
      <c r="X1" s="2"/>
      <c r="Y1" s="2"/>
      <c r="Z1" s="2"/>
      <c r="AA1" s="2"/>
    </row>
    <row r="2" spans="1:27" x14ac:dyDescent="0.2">
      <c r="A2" s="2"/>
      <c r="B2" s="81" t="s">
        <v>193</v>
      </c>
      <c r="C2" s="89"/>
      <c r="D2" s="72"/>
      <c r="E2" s="89"/>
      <c r="F2" s="72"/>
      <c r="G2" s="89"/>
      <c r="H2" s="72"/>
      <c r="I2" s="89"/>
      <c r="J2" s="72"/>
      <c r="K2" s="89"/>
      <c r="L2" s="72"/>
      <c r="M2" s="2"/>
      <c r="N2" s="2"/>
      <c r="O2" s="2"/>
      <c r="P2" s="2"/>
      <c r="Q2" s="2"/>
      <c r="R2" s="2"/>
      <c r="S2" s="2"/>
      <c r="T2" s="2"/>
      <c r="U2" s="2"/>
      <c r="V2" s="2"/>
      <c r="W2" s="2"/>
      <c r="X2" s="2"/>
      <c r="Y2" s="2"/>
      <c r="Z2" s="2"/>
      <c r="AA2" s="2"/>
    </row>
    <row r="3" spans="1:27" x14ac:dyDescent="0.2">
      <c r="A3" s="2"/>
      <c r="B3" s="2"/>
      <c r="C3" s="2"/>
      <c r="D3" s="2"/>
      <c r="E3" s="2"/>
      <c r="F3" s="2"/>
      <c r="G3" s="2"/>
      <c r="H3" s="2"/>
      <c r="I3" s="2"/>
      <c r="J3" s="2"/>
      <c r="K3" s="2"/>
      <c r="L3" s="2"/>
      <c r="M3" s="2"/>
      <c r="N3" s="2"/>
      <c r="O3" s="2"/>
      <c r="P3" s="2"/>
      <c r="Q3" s="2"/>
      <c r="R3" s="2"/>
      <c r="S3" s="2"/>
      <c r="T3" s="2"/>
      <c r="U3" s="2"/>
      <c r="V3" s="2"/>
      <c r="W3" s="2"/>
      <c r="X3" s="2"/>
      <c r="Y3" s="2"/>
      <c r="Z3" s="2"/>
      <c r="AA3" s="2"/>
    </row>
    <row r="4" spans="1:27" x14ac:dyDescent="0.2">
      <c r="A4" s="2"/>
      <c r="B4" s="2"/>
      <c r="C4" s="2"/>
      <c r="D4" s="2"/>
      <c r="E4" s="4"/>
      <c r="F4" s="22" t="s">
        <v>24</v>
      </c>
      <c r="G4" s="4"/>
      <c r="H4" s="22" t="s">
        <v>25</v>
      </c>
      <c r="I4" s="2"/>
      <c r="J4" s="2"/>
      <c r="K4" s="2"/>
      <c r="L4" s="2"/>
      <c r="M4" s="2"/>
      <c r="N4" s="2"/>
      <c r="O4" s="2"/>
      <c r="P4" s="2"/>
      <c r="Q4" s="2"/>
      <c r="R4" s="2"/>
      <c r="S4" s="2"/>
      <c r="T4" s="4"/>
      <c r="U4" s="4"/>
      <c r="V4" s="22" t="s">
        <v>24</v>
      </c>
      <c r="W4" s="2"/>
      <c r="X4" s="4"/>
      <c r="Y4" s="4"/>
      <c r="Z4" s="22" t="s">
        <v>25</v>
      </c>
      <c r="AA4" s="2"/>
    </row>
    <row r="5" spans="1:27" ht="52.5" x14ac:dyDescent="0.2">
      <c r="A5" s="2"/>
      <c r="B5" s="5" t="s">
        <v>194</v>
      </c>
      <c r="C5" s="42"/>
      <c r="D5" s="6" t="s">
        <v>8</v>
      </c>
      <c r="E5" s="42"/>
      <c r="F5" s="6" t="s">
        <v>195</v>
      </c>
      <c r="G5" s="4"/>
      <c r="H5" s="6" t="s">
        <v>195</v>
      </c>
      <c r="I5" s="4"/>
      <c r="J5" s="6" t="s">
        <v>196</v>
      </c>
      <c r="K5" s="42"/>
      <c r="L5" s="6" t="s">
        <v>197</v>
      </c>
      <c r="M5" s="4"/>
      <c r="N5" s="6" t="s">
        <v>198</v>
      </c>
      <c r="O5" s="4"/>
      <c r="P5" s="6" t="s">
        <v>7</v>
      </c>
      <c r="Q5" s="4"/>
      <c r="R5" s="49" t="s">
        <v>199</v>
      </c>
      <c r="S5" s="4"/>
      <c r="T5" s="6" t="s">
        <v>200</v>
      </c>
      <c r="U5" s="4"/>
      <c r="V5" s="6" t="s">
        <v>201</v>
      </c>
      <c r="W5" s="4"/>
      <c r="X5" s="6" t="s">
        <v>202</v>
      </c>
      <c r="Y5" s="4"/>
      <c r="Z5" s="6" t="s">
        <v>203</v>
      </c>
      <c r="AA5" s="4"/>
    </row>
    <row r="6" spans="1:27" x14ac:dyDescent="0.2">
      <c r="A6" s="2"/>
      <c r="B6" s="13" t="s">
        <v>204</v>
      </c>
      <c r="C6" s="8"/>
      <c r="D6" s="9">
        <v>1572</v>
      </c>
      <c r="E6" s="8"/>
      <c r="F6" s="9">
        <f>F7+F8</f>
        <v>1572</v>
      </c>
      <c r="G6" s="8"/>
      <c r="H6" s="9">
        <f>H7+H8</f>
        <v>1572</v>
      </c>
      <c r="I6" s="8"/>
      <c r="J6" s="9">
        <f>J7+J8</f>
        <v>1551</v>
      </c>
      <c r="K6" s="8"/>
      <c r="L6" s="9">
        <v>0</v>
      </c>
      <c r="M6" s="8"/>
      <c r="N6" s="9">
        <f>J6-L6</f>
        <v>1551</v>
      </c>
      <c r="O6" s="8"/>
      <c r="P6" s="9">
        <v>1605</v>
      </c>
      <c r="Q6" s="8"/>
      <c r="R6" s="26">
        <f>(D6-J6)/J6</f>
        <v>1.3539651837524178E-2</v>
      </c>
      <c r="S6" s="2"/>
      <c r="T6" s="34">
        <f>(D6-N6)/N6</f>
        <v>1.3539651837524178E-2</v>
      </c>
      <c r="U6" s="27"/>
      <c r="V6" s="26">
        <v>1.3599999999999999E-2</v>
      </c>
      <c r="W6" s="2"/>
      <c r="X6" s="26">
        <f>(D6-P6)/P6</f>
        <v>-2.0560747663551402E-2</v>
      </c>
      <c r="Y6" s="27"/>
      <c r="Z6" s="34">
        <v>-2.1000000000000001E-2</v>
      </c>
      <c r="AA6" s="2"/>
    </row>
    <row r="7" spans="1:27" x14ac:dyDescent="0.2">
      <c r="A7" s="2"/>
      <c r="B7" s="13" t="s">
        <v>205</v>
      </c>
      <c r="C7" s="14"/>
      <c r="D7" s="15">
        <v>412</v>
      </c>
      <c r="E7" s="14"/>
      <c r="F7" s="15">
        <v>412</v>
      </c>
      <c r="G7" s="14"/>
      <c r="H7" s="15">
        <v>412</v>
      </c>
      <c r="I7" s="14"/>
      <c r="J7" s="15">
        <v>426</v>
      </c>
      <c r="K7" s="14"/>
      <c r="L7" s="15">
        <v>0</v>
      </c>
      <c r="M7" s="14"/>
      <c r="N7" s="15">
        <f>J7-L7</f>
        <v>426</v>
      </c>
      <c r="O7" s="14"/>
      <c r="P7" s="15">
        <v>443</v>
      </c>
      <c r="Q7" s="14"/>
      <c r="R7" s="26">
        <f>(D7-J7)/J7</f>
        <v>-3.2863849765258218E-2</v>
      </c>
      <c r="S7" s="2"/>
      <c r="T7" s="26">
        <f>(D7-N7)/N7</f>
        <v>-3.2863849765258218E-2</v>
      </c>
      <c r="U7" s="27"/>
      <c r="V7" s="26">
        <v>-3.2599999999999997E-2</v>
      </c>
      <c r="W7" s="2"/>
      <c r="X7" s="26">
        <f>(D7-P7)/P7</f>
        <v>-6.9977426636568849E-2</v>
      </c>
      <c r="Y7" s="27"/>
      <c r="Z7" s="26">
        <v>-7.0000000000000007E-2</v>
      </c>
      <c r="AA7" s="2"/>
    </row>
    <row r="8" spans="1:27" x14ac:dyDescent="0.2">
      <c r="A8" s="2"/>
      <c r="B8" s="13" t="s">
        <v>206</v>
      </c>
      <c r="C8" s="14"/>
      <c r="D8" s="15">
        <v>1160</v>
      </c>
      <c r="E8" s="14"/>
      <c r="F8" s="15">
        <v>1160</v>
      </c>
      <c r="G8" s="14"/>
      <c r="H8" s="15">
        <v>1160</v>
      </c>
      <c r="I8" s="14"/>
      <c r="J8" s="15">
        <v>1125</v>
      </c>
      <c r="K8" s="14"/>
      <c r="L8" s="15">
        <v>0</v>
      </c>
      <c r="M8" s="14"/>
      <c r="N8" s="15">
        <f>J8-L8</f>
        <v>1125</v>
      </c>
      <c r="O8" s="14"/>
      <c r="P8" s="15">
        <v>1162</v>
      </c>
      <c r="Q8" s="14"/>
      <c r="R8" s="26">
        <f>(D8-J8)/J8</f>
        <v>3.111111111111111E-2</v>
      </c>
      <c r="S8" s="2"/>
      <c r="T8" s="26">
        <f>(D8-N8)/N8</f>
        <v>3.111111111111111E-2</v>
      </c>
      <c r="U8" s="27"/>
      <c r="V8" s="26">
        <v>3.1099999999999999E-2</v>
      </c>
      <c r="W8" s="2"/>
      <c r="X8" s="26">
        <f>(D8-P8)/P8</f>
        <v>-1.7211703958691911E-3</v>
      </c>
      <c r="Y8" s="27"/>
      <c r="Z8" s="26">
        <v>-1.8E-3</v>
      </c>
      <c r="AA8" s="2"/>
    </row>
    <row r="9" spans="1:27" x14ac:dyDescent="0.2">
      <c r="A9" s="2"/>
      <c r="B9" s="2"/>
      <c r="C9" s="2"/>
      <c r="D9" s="2"/>
      <c r="E9" s="2"/>
      <c r="F9" s="2"/>
      <c r="G9" s="2"/>
      <c r="H9" s="2"/>
      <c r="I9" s="2"/>
      <c r="J9" s="2"/>
      <c r="K9" s="2"/>
      <c r="L9" s="2"/>
      <c r="M9" s="8"/>
      <c r="N9" s="8"/>
      <c r="O9" s="2"/>
      <c r="P9" s="2"/>
      <c r="Q9" s="2"/>
      <c r="R9" s="27"/>
      <c r="S9" s="2"/>
      <c r="T9" s="27"/>
      <c r="U9" s="27"/>
      <c r="V9" s="27"/>
      <c r="W9" s="2"/>
      <c r="X9" s="27"/>
      <c r="Y9" s="27"/>
      <c r="Z9" s="27"/>
      <c r="AA9" s="2"/>
    </row>
    <row r="10" spans="1:27" x14ac:dyDescent="0.2">
      <c r="A10" s="2"/>
      <c r="B10" s="13" t="s">
        <v>207</v>
      </c>
      <c r="C10" s="8"/>
      <c r="D10" s="9">
        <v>182</v>
      </c>
      <c r="E10" s="8"/>
      <c r="F10" s="9">
        <f>F11+F12+F13</f>
        <v>195</v>
      </c>
      <c r="G10" s="8"/>
      <c r="H10" s="9">
        <f>H11+H12+H13</f>
        <v>189</v>
      </c>
      <c r="I10" s="8"/>
      <c r="J10" s="9">
        <f>J11+J12+J13</f>
        <v>211</v>
      </c>
      <c r="K10" s="8"/>
      <c r="L10" s="9">
        <v>0</v>
      </c>
      <c r="M10" s="8"/>
      <c r="N10" s="9">
        <f>J10-L10</f>
        <v>211</v>
      </c>
      <c r="O10" s="8"/>
      <c r="P10" s="9">
        <v>191</v>
      </c>
      <c r="Q10" s="8"/>
      <c r="R10" s="26">
        <f>(D10-J10)/J10</f>
        <v>-0.13744075829383887</v>
      </c>
      <c r="S10" s="2"/>
      <c r="T10" s="26">
        <f>(D10-N10)/N10</f>
        <v>-0.13744075829383887</v>
      </c>
      <c r="U10" s="27"/>
      <c r="V10" s="26">
        <v>-7.6999999999999999E-2</v>
      </c>
      <c r="W10" s="2"/>
      <c r="X10" s="26">
        <f>(D10-P10)/P10</f>
        <v>-4.712041884816754E-2</v>
      </c>
      <c r="Y10" s="27"/>
      <c r="Z10" s="26">
        <v>-1.12E-2</v>
      </c>
      <c r="AA10" s="2"/>
    </row>
    <row r="11" spans="1:27" x14ac:dyDescent="0.2">
      <c r="A11" s="2"/>
      <c r="B11" s="13" t="s">
        <v>208</v>
      </c>
      <c r="C11" s="14"/>
      <c r="D11" s="15">
        <v>61</v>
      </c>
      <c r="E11" s="14"/>
      <c r="F11" s="15">
        <v>64</v>
      </c>
      <c r="G11" s="14"/>
      <c r="H11" s="15">
        <v>63</v>
      </c>
      <c r="I11" s="14"/>
      <c r="J11" s="15">
        <v>70</v>
      </c>
      <c r="K11" s="40"/>
      <c r="L11" s="15">
        <v>0</v>
      </c>
      <c r="M11" s="14"/>
      <c r="N11" s="15">
        <f>J11-L11</f>
        <v>70</v>
      </c>
      <c r="O11" s="14"/>
      <c r="P11" s="15">
        <v>63</v>
      </c>
      <c r="Q11" s="14"/>
      <c r="R11" s="26">
        <f>(D11-J11)/J11</f>
        <v>-0.12857142857142856</v>
      </c>
      <c r="S11" s="2"/>
      <c r="T11" s="26">
        <f>(D11-N11)/N11</f>
        <v>-0.12857142857142856</v>
      </c>
      <c r="U11" s="27"/>
      <c r="V11" s="26">
        <v>-8.43E-2</v>
      </c>
      <c r="W11" s="2"/>
      <c r="X11" s="26">
        <f>(D11-P11)/P11</f>
        <v>-3.1746031746031744E-2</v>
      </c>
      <c r="Y11" s="27"/>
      <c r="Z11" s="26">
        <v>-1.2800000000000001E-2</v>
      </c>
      <c r="AA11" s="2"/>
    </row>
    <row r="12" spans="1:27" x14ac:dyDescent="0.2">
      <c r="A12" s="2"/>
      <c r="B12" s="13" t="s">
        <v>209</v>
      </c>
      <c r="C12" s="14"/>
      <c r="D12" s="15">
        <v>104</v>
      </c>
      <c r="E12" s="14"/>
      <c r="F12" s="15">
        <v>111</v>
      </c>
      <c r="G12" s="14"/>
      <c r="H12" s="15">
        <v>108</v>
      </c>
      <c r="I12" s="14"/>
      <c r="J12" s="15">
        <v>115</v>
      </c>
      <c r="K12" s="14"/>
      <c r="L12" s="15">
        <v>0</v>
      </c>
      <c r="M12" s="14"/>
      <c r="N12" s="15">
        <f>J12-L12</f>
        <v>115</v>
      </c>
      <c r="O12" s="14"/>
      <c r="P12" s="15">
        <v>110</v>
      </c>
      <c r="Q12" s="14"/>
      <c r="R12" s="26">
        <f>(D12-J12)/J12</f>
        <v>-9.5652173913043481E-2</v>
      </c>
      <c r="S12" s="2"/>
      <c r="T12" s="26">
        <f>(D12-N12)/N12</f>
        <v>-9.5652173913043481E-2</v>
      </c>
      <c r="U12" s="27"/>
      <c r="V12" s="26">
        <v>-3.73E-2</v>
      </c>
      <c r="W12" s="2"/>
      <c r="X12" s="26">
        <f>(D12-P12)/P12</f>
        <v>-5.4545454545454543E-2</v>
      </c>
      <c r="Y12" s="27"/>
      <c r="Z12" s="26">
        <v>-2.12E-2</v>
      </c>
      <c r="AA12" s="2"/>
    </row>
    <row r="13" spans="1:27" x14ac:dyDescent="0.2">
      <c r="A13" s="2"/>
      <c r="B13" s="13" t="s">
        <v>210</v>
      </c>
      <c r="C13" s="14"/>
      <c r="D13" s="15">
        <v>17</v>
      </c>
      <c r="E13" s="14"/>
      <c r="F13" s="15">
        <v>20</v>
      </c>
      <c r="G13" s="14"/>
      <c r="H13" s="15">
        <v>18</v>
      </c>
      <c r="I13" s="14"/>
      <c r="J13" s="15">
        <v>26</v>
      </c>
      <c r="K13" s="14"/>
      <c r="L13" s="15">
        <v>0</v>
      </c>
      <c r="M13" s="14"/>
      <c r="N13" s="15">
        <f>J13-L13</f>
        <v>26</v>
      </c>
      <c r="O13" s="29"/>
      <c r="P13" s="15">
        <v>18</v>
      </c>
      <c r="Q13" s="14"/>
      <c r="R13" s="26">
        <f>(D13-J13)/J13</f>
        <v>-0.34615384615384615</v>
      </c>
      <c r="S13" s="2"/>
      <c r="T13" s="26">
        <f>(D13-N13)/N13</f>
        <v>-0.34615384615384615</v>
      </c>
      <c r="U13" s="27"/>
      <c r="V13" s="26">
        <v>-0.23269999999999999</v>
      </c>
      <c r="W13" s="2"/>
      <c r="X13" s="26">
        <f>(D13-P13)/P13</f>
        <v>-5.5555555555555552E-2</v>
      </c>
      <c r="Y13" s="27"/>
      <c r="Z13" s="26">
        <v>5.8200000000000002E-2</v>
      </c>
      <c r="AA13" s="2"/>
    </row>
    <row r="14" spans="1:27" x14ac:dyDescent="0.2">
      <c r="A14" s="2"/>
      <c r="B14" s="2"/>
      <c r="C14" s="29"/>
      <c r="D14" s="29"/>
      <c r="E14" s="2"/>
      <c r="F14" s="2"/>
      <c r="G14" s="2"/>
      <c r="H14" s="2"/>
      <c r="I14" s="2"/>
      <c r="J14" s="2"/>
      <c r="K14" s="2"/>
      <c r="L14" s="2"/>
      <c r="M14" s="8"/>
      <c r="N14" s="8"/>
      <c r="O14" s="2"/>
      <c r="P14" s="29"/>
      <c r="Q14" s="2"/>
      <c r="R14" s="27"/>
      <c r="S14" s="2"/>
      <c r="T14" s="27"/>
      <c r="U14" s="27"/>
      <c r="V14" s="27"/>
      <c r="W14" s="2"/>
      <c r="X14" s="27"/>
      <c r="Y14" s="27"/>
      <c r="Z14" s="27"/>
      <c r="AA14" s="2"/>
    </row>
    <row r="15" spans="1:27" x14ac:dyDescent="0.2">
      <c r="A15" s="2"/>
      <c r="B15" s="13" t="s">
        <v>211</v>
      </c>
      <c r="C15" s="8"/>
      <c r="D15" s="9">
        <v>176</v>
      </c>
      <c r="E15" s="8"/>
      <c r="F15" s="9">
        <f>F16+F17</f>
        <v>174</v>
      </c>
      <c r="G15" s="8"/>
      <c r="H15" s="9">
        <f>H16+H17</f>
        <v>172</v>
      </c>
      <c r="I15" s="8"/>
      <c r="J15" s="9">
        <f>J16+J17</f>
        <v>183</v>
      </c>
      <c r="K15" s="32"/>
      <c r="L15" s="9">
        <f>L16+L17</f>
        <v>25</v>
      </c>
      <c r="M15" s="8"/>
      <c r="N15" s="9">
        <f>J15-L15</f>
        <v>158</v>
      </c>
      <c r="O15" s="8"/>
      <c r="P15" s="9">
        <v>160</v>
      </c>
      <c r="Q15" s="8"/>
      <c r="R15" s="26">
        <f>(D15-J15)/J15</f>
        <v>-3.825136612021858E-2</v>
      </c>
      <c r="S15" s="2"/>
      <c r="T15" s="26">
        <f>(D15-N15)/N15</f>
        <v>0.11392405063291139</v>
      </c>
      <c r="U15" s="27"/>
      <c r="V15" s="26">
        <v>0.1038</v>
      </c>
      <c r="W15" s="2"/>
      <c r="X15" s="26">
        <f>(D15-P15)/P15</f>
        <v>0.1</v>
      </c>
      <c r="Y15" s="27"/>
      <c r="Z15" s="26">
        <v>7.7700000000000005E-2</v>
      </c>
      <c r="AA15" s="2"/>
    </row>
    <row r="16" spans="1:27" x14ac:dyDescent="0.2">
      <c r="A16" s="2"/>
      <c r="B16" s="13" t="s">
        <v>212</v>
      </c>
      <c r="C16" s="14"/>
      <c r="D16" s="15">
        <v>37</v>
      </c>
      <c r="E16" s="14"/>
      <c r="F16" s="15">
        <v>37</v>
      </c>
      <c r="G16" s="14"/>
      <c r="H16" s="15">
        <v>36</v>
      </c>
      <c r="I16" s="14"/>
      <c r="J16" s="15">
        <v>45</v>
      </c>
      <c r="K16" s="14"/>
      <c r="L16" s="15">
        <v>5</v>
      </c>
      <c r="M16" s="14"/>
      <c r="N16" s="15">
        <f>J16-L16</f>
        <v>40</v>
      </c>
      <c r="O16" s="14"/>
      <c r="P16" s="15">
        <v>37</v>
      </c>
      <c r="Q16" s="14"/>
      <c r="R16" s="26">
        <f>(D16-J16)/J16</f>
        <v>-0.17777777777777778</v>
      </c>
      <c r="S16" s="2"/>
      <c r="T16" s="26">
        <f>(D16-N16)/N16</f>
        <v>-7.4999999999999997E-2</v>
      </c>
      <c r="U16" s="27"/>
      <c r="V16" s="26">
        <v>-7.3599999999999999E-2</v>
      </c>
      <c r="W16" s="2"/>
      <c r="X16" s="26">
        <f>(D16-P16)/P16</f>
        <v>0</v>
      </c>
      <c r="Y16" s="27"/>
      <c r="Z16" s="26">
        <v>1.9E-3</v>
      </c>
      <c r="AA16" s="2"/>
    </row>
    <row r="17" spans="1:27" x14ac:dyDescent="0.2">
      <c r="A17" s="2"/>
      <c r="B17" s="13" t="s">
        <v>213</v>
      </c>
      <c r="C17" s="14"/>
      <c r="D17" s="15">
        <v>139</v>
      </c>
      <c r="E17" s="14"/>
      <c r="F17" s="15">
        <v>137</v>
      </c>
      <c r="G17" s="14"/>
      <c r="H17" s="15">
        <v>136</v>
      </c>
      <c r="I17" s="14"/>
      <c r="J17" s="15">
        <v>138</v>
      </c>
      <c r="K17" s="40"/>
      <c r="L17" s="15">
        <v>20</v>
      </c>
      <c r="M17" s="14"/>
      <c r="N17" s="15">
        <f>J17-L17</f>
        <v>118</v>
      </c>
      <c r="O17" s="14"/>
      <c r="P17" s="15">
        <v>123</v>
      </c>
      <c r="Q17" s="14"/>
      <c r="R17" s="26">
        <f>(D17-J17)/J17</f>
        <v>7.246376811594203E-3</v>
      </c>
      <c r="S17" s="2"/>
      <c r="T17" s="26">
        <f>(D17-N17)/N17</f>
        <v>0.17796610169491525</v>
      </c>
      <c r="U17" s="27"/>
      <c r="V17" s="26">
        <v>0.16420000000000001</v>
      </c>
      <c r="W17" s="2"/>
      <c r="X17" s="26">
        <f>(D17-P17)/P17</f>
        <v>0.13008130081300814</v>
      </c>
      <c r="Y17" s="27"/>
      <c r="Z17" s="26">
        <v>0.10009999999999999</v>
      </c>
      <c r="AA17" s="2"/>
    </row>
    <row r="18" spans="1:27" x14ac:dyDescent="0.2">
      <c r="A18" s="2"/>
      <c r="B18" s="2"/>
      <c r="C18" s="2"/>
      <c r="D18" s="2"/>
      <c r="E18" s="2"/>
      <c r="F18" s="2"/>
      <c r="G18" s="2"/>
      <c r="H18" s="2"/>
      <c r="I18" s="2"/>
      <c r="J18" s="2"/>
      <c r="K18" s="2"/>
      <c r="L18" s="2"/>
      <c r="M18" s="14"/>
      <c r="N18" s="8"/>
      <c r="O18" s="2"/>
      <c r="P18" s="2"/>
      <c r="Q18" s="2"/>
      <c r="R18" s="27"/>
      <c r="S18" s="2"/>
      <c r="T18" s="27"/>
      <c r="U18" s="27"/>
      <c r="V18" s="27"/>
      <c r="W18" s="2"/>
      <c r="X18" s="27"/>
      <c r="Y18" s="27"/>
      <c r="Z18" s="27"/>
      <c r="AA18" s="2"/>
    </row>
    <row r="19" spans="1:27" x14ac:dyDescent="0.2">
      <c r="A19" s="2"/>
      <c r="B19" s="13" t="s">
        <v>214</v>
      </c>
      <c r="C19" s="8"/>
      <c r="D19" s="9">
        <v>1930</v>
      </c>
      <c r="E19" s="8"/>
      <c r="F19" s="9">
        <f>F20+F21</f>
        <v>1941</v>
      </c>
      <c r="G19" s="8"/>
      <c r="H19" s="9">
        <f>H20+H21</f>
        <v>1933</v>
      </c>
      <c r="I19" s="8"/>
      <c r="J19" s="9">
        <f>J15+J10+J6</f>
        <v>1945</v>
      </c>
      <c r="K19" s="32"/>
      <c r="L19" s="9">
        <f>L15+L10+L6</f>
        <v>25</v>
      </c>
      <c r="M19" s="8"/>
      <c r="N19" s="9">
        <f>J19-L19</f>
        <v>1920</v>
      </c>
      <c r="O19" s="8"/>
      <c r="P19" s="9">
        <v>1956</v>
      </c>
      <c r="Q19" s="8"/>
      <c r="R19" s="26">
        <f>(D19-J19)/J19</f>
        <v>-7.7120822622107968E-3</v>
      </c>
      <c r="S19" s="2"/>
      <c r="T19" s="26">
        <f>(D19-N19)/N19</f>
        <v>5.208333333333333E-3</v>
      </c>
      <c r="U19" s="27"/>
      <c r="V19" s="26">
        <v>1.11E-2</v>
      </c>
      <c r="W19" s="2"/>
      <c r="X19" s="26">
        <f>(D19-P19)/P19</f>
        <v>-1.3292433537832311E-2</v>
      </c>
      <c r="Y19" s="27"/>
      <c r="Z19" s="26">
        <v>-1.14E-2</v>
      </c>
      <c r="AA19" s="2"/>
    </row>
    <row r="20" spans="1:27" x14ac:dyDescent="0.2">
      <c r="A20" s="2"/>
      <c r="B20" s="13" t="s">
        <v>215</v>
      </c>
      <c r="C20" s="14"/>
      <c r="D20" s="15">
        <v>510</v>
      </c>
      <c r="E20" s="14"/>
      <c r="F20" s="15">
        <f>F16+F11+F7</f>
        <v>513</v>
      </c>
      <c r="G20" s="14"/>
      <c r="H20" s="15">
        <f>H16+H11+H7</f>
        <v>511</v>
      </c>
      <c r="I20" s="14"/>
      <c r="J20" s="15">
        <f>J16+J11+J7</f>
        <v>541</v>
      </c>
      <c r="K20" s="40"/>
      <c r="L20" s="15">
        <f>L16+L11+L7</f>
        <v>5</v>
      </c>
      <c r="M20" s="14"/>
      <c r="N20" s="15">
        <f>J20-L20</f>
        <v>536</v>
      </c>
      <c r="O20" s="14"/>
      <c r="P20" s="15">
        <v>543</v>
      </c>
      <c r="Q20" s="14"/>
      <c r="R20" s="26">
        <f>(D20-J20)/J20</f>
        <v>-5.730129390018484E-2</v>
      </c>
      <c r="S20" s="2"/>
      <c r="T20" s="26">
        <f>(D20-N20)/N20</f>
        <v>-4.8507462686567165E-2</v>
      </c>
      <c r="U20" s="27"/>
      <c r="V20" s="26">
        <v>-4.24E-2</v>
      </c>
      <c r="W20" s="2"/>
      <c r="X20" s="26">
        <f>(D20-P20)/P20</f>
        <v>-6.0773480662983423E-2</v>
      </c>
      <c r="Y20" s="27"/>
      <c r="Z20" s="26">
        <v>-5.7599999999999998E-2</v>
      </c>
      <c r="AA20" s="2"/>
    </row>
    <row r="21" spans="1:27" ht="14.25" x14ac:dyDescent="0.2">
      <c r="A21" s="2"/>
      <c r="B21" s="13" t="s">
        <v>216</v>
      </c>
      <c r="C21" s="14"/>
      <c r="D21" s="15">
        <v>1420</v>
      </c>
      <c r="E21" s="14"/>
      <c r="F21" s="15">
        <f>F8+F12+F13+F17</f>
        <v>1428</v>
      </c>
      <c r="G21" s="14"/>
      <c r="H21" s="15">
        <f>H8+H12+H13+H17</f>
        <v>1422</v>
      </c>
      <c r="I21" s="14"/>
      <c r="J21" s="15">
        <f>J8+J12+J13+J17</f>
        <v>1404</v>
      </c>
      <c r="K21" s="40"/>
      <c r="L21" s="15">
        <f>L8+L12+L13+L17</f>
        <v>20</v>
      </c>
      <c r="M21" s="14"/>
      <c r="N21" s="15">
        <f>J21-L21</f>
        <v>1384</v>
      </c>
      <c r="O21" s="14"/>
      <c r="P21" s="15">
        <v>1413</v>
      </c>
      <c r="Q21" s="14"/>
      <c r="R21" s="26">
        <f>(D21-J21)/J21</f>
        <v>1.1396011396011397E-2</v>
      </c>
      <c r="S21" s="2"/>
      <c r="T21" s="26">
        <f>(D21-N21)/N21</f>
        <v>2.6011560693641619E-2</v>
      </c>
      <c r="U21" s="27"/>
      <c r="V21" s="26">
        <v>3.1800000000000002E-2</v>
      </c>
      <c r="W21" s="2"/>
      <c r="X21" s="26">
        <f>(D21-P21)/P21</f>
        <v>4.953998584571833E-3</v>
      </c>
      <c r="Y21" s="27"/>
      <c r="Z21" s="26">
        <v>6.3E-3</v>
      </c>
      <c r="AA21" s="2"/>
    </row>
    <row r="22" spans="1:27" x14ac:dyDescent="0.2">
      <c r="A22" s="2"/>
      <c r="B22" s="2"/>
      <c r="C22" s="2"/>
      <c r="D22" s="2"/>
      <c r="E22" s="2"/>
      <c r="F22" s="2"/>
      <c r="G22" s="2"/>
      <c r="H22" s="2"/>
      <c r="I22" s="2"/>
      <c r="J22" s="2"/>
      <c r="K22" s="2"/>
      <c r="L22" s="2"/>
      <c r="M22" s="8"/>
      <c r="N22" s="8"/>
      <c r="O22" s="2"/>
      <c r="P22" s="2"/>
      <c r="Q22" s="2"/>
      <c r="R22" s="27"/>
      <c r="S22" s="2"/>
      <c r="T22" s="27"/>
      <c r="U22" s="27"/>
      <c r="V22" s="27"/>
      <c r="W22" s="2"/>
      <c r="X22" s="27"/>
      <c r="Y22" s="27"/>
      <c r="Z22" s="27"/>
      <c r="AA22" s="2"/>
    </row>
    <row r="23" spans="1:27" x14ac:dyDescent="0.2">
      <c r="A23" s="2"/>
      <c r="B23" s="13" t="s">
        <v>217</v>
      </c>
      <c r="C23" s="8"/>
      <c r="D23" s="9">
        <v>1930</v>
      </c>
      <c r="E23" s="8"/>
      <c r="F23" s="9">
        <f>F19</f>
        <v>1941</v>
      </c>
      <c r="G23" s="8"/>
      <c r="H23" s="9">
        <f>H19</f>
        <v>1933</v>
      </c>
      <c r="I23" s="8"/>
      <c r="J23" s="9">
        <f>J19</f>
        <v>1945</v>
      </c>
      <c r="K23" s="8"/>
      <c r="L23" s="9">
        <f>L19</f>
        <v>25</v>
      </c>
      <c r="M23" s="8"/>
      <c r="N23" s="9">
        <f>J23-L23</f>
        <v>1920</v>
      </c>
      <c r="O23" s="8"/>
      <c r="P23" s="9">
        <v>1956</v>
      </c>
      <c r="Q23" s="8"/>
      <c r="R23" s="26">
        <f>(D23-J23)/J23</f>
        <v>-7.7120822622107968E-3</v>
      </c>
      <c r="S23" s="2"/>
      <c r="T23" s="26">
        <f>(D23-N23)/N23</f>
        <v>5.208333333333333E-3</v>
      </c>
      <c r="U23" s="27"/>
      <c r="V23" s="26">
        <v>1.11E-2</v>
      </c>
      <c r="W23" s="2"/>
      <c r="X23" s="26">
        <f>(D23-P23)/P23</f>
        <v>-1.3292433537832311E-2</v>
      </c>
      <c r="Y23" s="27"/>
      <c r="Z23" s="26">
        <v>-1.14E-2</v>
      </c>
      <c r="AA23" s="2"/>
    </row>
    <row r="24" spans="1:27" ht="25.5" x14ac:dyDescent="0.2">
      <c r="A24" s="2"/>
      <c r="B24" s="7" t="s">
        <v>18</v>
      </c>
      <c r="C24" s="19"/>
      <c r="D24" s="20">
        <v>103</v>
      </c>
      <c r="E24" s="19"/>
      <c r="F24" s="20">
        <v>104</v>
      </c>
      <c r="G24" s="19"/>
      <c r="H24" s="20">
        <v>104</v>
      </c>
      <c r="I24" s="19"/>
      <c r="J24" s="20">
        <v>117</v>
      </c>
      <c r="K24" s="8"/>
      <c r="L24" s="20">
        <v>0</v>
      </c>
      <c r="M24" s="8"/>
      <c r="N24" s="20">
        <f>J24-L24</f>
        <v>117</v>
      </c>
      <c r="O24" s="19"/>
      <c r="P24" s="20">
        <v>100</v>
      </c>
      <c r="Q24" s="19"/>
      <c r="R24" s="26">
        <f>(D24-J24)/J24</f>
        <v>-0.11965811965811966</v>
      </c>
      <c r="S24" s="2"/>
      <c r="T24" s="26">
        <f>(D24-N24)/N24</f>
        <v>-0.11965811965811966</v>
      </c>
      <c r="U24" s="27"/>
      <c r="V24" s="26">
        <v>-0.11169999999999999</v>
      </c>
      <c r="W24" s="2"/>
      <c r="X24" s="26">
        <f>(D24-P24)/P24</f>
        <v>0.03</v>
      </c>
      <c r="Y24" s="27"/>
      <c r="Z24" s="26">
        <v>3.8899999999999997E-2</v>
      </c>
      <c r="AA24" s="2"/>
    </row>
    <row r="25" spans="1:27" x14ac:dyDescent="0.2">
      <c r="A25" s="2"/>
      <c r="B25" s="13" t="s">
        <v>218</v>
      </c>
      <c r="C25" s="8"/>
      <c r="D25" s="21">
        <v>2033</v>
      </c>
      <c r="E25" s="8"/>
      <c r="F25" s="21">
        <f>F23+F24</f>
        <v>2045</v>
      </c>
      <c r="G25" s="8"/>
      <c r="H25" s="21">
        <f>H23+H24</f>
        <v>2037</v>
      </c>
      <c r="I25" s="8"/>
      <c r="J25" s="21">
        <f>J23+J24</f>
        <v>2062</v>
      </c>
      <c r="K25" s="8"/>
      <c r="L25" s="21">
        <f>L23+L24</f>
        <v>25</v>
      </c>
      <c r="M25" s="8"/>
      <c r="N25" s="21">
        <f>J25-L25</f>
        <v>2037</v>
      </c>
      <c r="O25" s="8"/>
      <c r="P25" s="21">
        <v>2056</v>
      </c>
      <c r="Q25" s="8"/>
      <c r="R25" s="26">
        <f>(D25-J25)/J25</f>
        <v>-1.4064015518913677E-2</v>
      </c>
      <c r="S25" s="2"/>
      <c r="T25" s="26">
        <f>(D25-N25)/N25</f>
        <v>-1.9636720667648502E-3</v>
      </c>
      <c r="U25" s="27"/>
      <c r="V25" s="26">
        <v>4.1000000000000003E-3</v>
      </c>
      <c r="W25" s="2"/>
      <c r="X25" s="26">
        <f>(D25-P25)/P25</f>
        <v>-1.1186770428015564E-2</v>
      </c>
      <c r="Y25" s="27"/>
      <c r="Z25" s="26">
        <v>-8.9999999999999993E-3</v>
      </c>
      <c r="AA25" s="2"/>
    </row>
    <row r="26" spans="1:27" x14ac:dyDescent="0.2">
      <c r="A26" s="2"/>
      <c r="B26" s="2"/>
      <c r="C26" s="2"/>
      <c r="D26" s="2"/>
      <c r="E26" s="2"/>
      <c r="F26" s="2"/>
      <c r="G26" s="2"/>
      <c r="H26" s="2"/>
      <c r="I26" s="2"/>
      <c r="J26" s="2"/>
      <c r="K26" s="2"/>
      <c r="L26" s="2"/>
      <c r="M26" s="2"/>
      <c r="N26" s="2"/>
      <c r="O26" s="2"/>
      <c r="P26" s="2"/>
      <c r="Q26" s="2"/>
      <c r="R26" s="2"/>
      <c r="S26" s="2"/>
      <c r="T26" s="2"/>
      <c r="U26" s="2"/>
      <c r="V26" s="2"/>
      <c r="W26" s="2"/>
      <c r="X26" s="27"/>
      <c r="Y26" s="2"/>
      <c r="Z26" s="2"/>
      <c r="AA26" s="2"/>
    </row>
    <row r="27" spans="1:27" x14ac:dyDescent="0.2">
      <c r="A27" s="2"/>
      <c r="B27" s="2"/>
      <c r="C27" s="2"/>
      <c r="D27" s="2"/>
      <c r="E27" s="2"/>
      <c r="F27" s="2"/>
      <c r="G27" s="2"/>
      <c r="H27" s="2"/>
      <c r="I27" s="2"/>
      <c r="J27" s="2"/>
      <c r="K27" s="2"/>
      <c r="L27" s="2"/>
      <c r="M27" s="2"/>
      <c r="N27" s="2"/>
      <c r="O27" s="2"/>
      <c r="P27" s="2"/>
      <c r="Q27" s="2"/>
      <c r="R27" s="2"/>
      <c r="S27" s="2"/>
      <c r="T27" s="2"/>
      <c r="U27" s="2"/>
      <c r="V27" s="2"/>
      <c r="W27" s="2"/>
      <c r="X27" s="27"/>
      <c r="Y27" s="2"/>
      <c r="Z27" s="27"/>
      <c r="AA27" s="2"/>
    </row>
    <row r="28" spans="1:27" x14ac:dyDescent="0.2">
      <c r="A28" s="2"/>
      <c r="B28" s="13" t="s">
        <v>219</v>
      </c>
      <c r="C28" s="8"/>
      <c r="D28" s="9">
        <f>D10-D13</f>
        <v>165</v>
      </c>
      <c r="E28" s="8"/>
      <c r="F28" s="9">
        <f>F10-F13</f>
        <v>175</v>
      </c>
      <c r="G28" s="8"/>
      <c r="H28" s="9">
        <f>H10-H13</f>
        <v>171</v>
      </c>
      <c r="I28" s="8"/>
      <c r="J28" s="9">
        <f>J10-J13</f>
        <v>185</v>
      </c>
      <c r="K28" s="8"/>
      <c r="L28" s="9">
        <f>L10-L13</f>
        <v>0</v>
      </c>
      <c r="M28" s="8"/>
      <c r="N28" s="9">
        <f>N10-N13</f>
        <v>185</v>
      </c>
      <c r="O28" s="2"/>
      <c r="P28" s="9">
        <f>P10-P13</f>
        <v>173</v>
      </c>
      <c r="Q28" s="2"/>
      <c r="R28" s="26">
        <f>(D28-J28)/J28</f>
        <v>-0.10810810810810811</v>
      </c>
      <c r="S28" s="2"/>
      <c r="T28" s="26">
        <f>(D28-N28)/N28</f>
        <v>-0.10810810810810811</v>
      </c>
      <c r="U28" s="27"/>
      <c r="V28" s="26">
        <v>-5.5E-2</v>
      </c>
      <c r="W28" s="2"/>
      <c r="X28" s="26">
        <f>(D28-P28)/P28</f>
        <v>-4.6242774566473986E-2</v>
      </c>
      <c r="Y28" s="27"/>
      <c r="Z28" s="26">
        <v>-1.8200000000000001E-2</v>
      </c>
      <c r="AA28" s="2"/>
    </row>
    <row r="29" spans="1:27" x14ac:dyDescent="0.2">
      <c r="A29" s="2"/>
      <c r="B29" s="13" t="s">
        <v>220</v>
      </c>
      <c r="C29" s="8"/>
      <c r="D29" s="9">
        <f>D19-D13</f>
        <v>1913</v>
      </c>
      <c r="E29" s="8"/>
      <c r="F29" s="9">
        <f>F19-F13</f>
        <v>1921</v>
      </c>
      <c r="G29" s="8"/>
      <c r="H29" s="9">
        <f>H19-H13</f>
        <v>1915</v>
      </c>
      <c r="I29" s="8"/>
      <c r="J29" s="9">
        <f>J19-J13</f>
        <v>1919</v>
      </c>
      <c r="K29" s="8"/>
      <c r="L29" s="9">
        <f>L19-L13</f>
        <v>25</v>
      </c>
      <c r="M29" s="8"/>
      <c r="N29" s="9">
        <f>N19-N13</f>
        <v>1894</v>
      </c>
      <c r="O29" s="8"/>
      <c r="P29" s="9">
        <f>P19-P13</f>
        <v>1938</v>
      </c>
      <c r="Q29" s="2"/>
      <c r="R29" s="26">
        <f>(D29-J29)/J29</f>
        <v>-3.126628452318916E-3</v>
      </c>
      <c r="S29" s="2"/>
      <c r="T29" s="26">
        <f>(D29-N29)/N29</f>
        <v>1.0031678986272439E-2</v>
      </c>
      <c r="U29" s="27"/>
      <c r="V29" s="26">
        <v>1.4500000000000001E-2</v>
      </c>
      <c r="W29" s="2"/>
      <c r="X29" s="26">
        <f>(D29-P29)/P29</f>
        <v>-1.2899896800825593E-2</v>
      </c>
      <c r="Y29" s="27"/>
      <c r="Z29" s="26">
        <v>-1.2E-2</v>
      </c>
      <c r="AA29" s="2"/>
    </row>
    <row r="30" spans="1:27" x14ac:dyDescent="0.2">
      <c r="A30" s="2"/>
      <c r="B30" s="13" t="s">
        <v>221</v>
      </c>
      <c r="C30" s="8"/>
      <c r="D30" s="9">
        <f>D21-D13</f>
        <v>1403</v>
      </c>
      <c r="E30" s="8"/>
      <c r="F30" s="9">
        <f>F21-F13</f>
        <v>1408</v>
      </c>
      <c r="G30" s="8"/>
      <c r="H30" s="9">
        <f>H21-H13</f>
        <v>1404</v>
      </c>
      <c r="I30" s="8"/>
      <c r="J30" s="9">
        <f>J21-J13</f>
        <v>1378</v>
      </c>
      <c r="K30" s="8"/>
      <c r="L30" s="9">
        <f>L21-L13</f>
        <v>20</v>
      </c>
      <c r="M30" s="8"/>
      <c r="N30" s="9">
        <f>N21-N13</f>
        <v>1358</v>
      </c>
      <c r="O30" s="8"/>
      <c r="P30" s="9">
        <f>P21-P13</f>
        <v>1395</v>
      </c>
      <c r="Q30" s="2"/>
      <c r="R30" s="26">
        <f>(D30-J30)/J30</f>
        <v>1.8142235123367198E-2</v>
      </c>
      <c r="S30" s="2"/>
      <c r="T30" s="26">
        <f>(D30-N30)/N30</f>
        <v>3.3136966126656849E-2</v>
      </c>
      <c r="U30" s="27"/>
      <c r="V30" s="26">
        <v>3.6900000000000002E-2</v>
      </c>
      <c r="W30" s="2"/>
      <c r="X30" s="26">
        <f>(D30-P30)/P30</f>
        <v>5.7347670250896057E-3</v>
      </c>
      <c r="Y30" s="27"/>
      <c r="Z30" s="26">
        <v>5.7000000000000002E-3</v>
      </c>
      <c r="AA30" s="2"/>
    </row>
    <row r="31" spans="1:27"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spans="1:27" x14ac:dyDescent="0.2">
      <c r="A32" s="2"/>
      <c r="B32" s="7" t="s">
        <v>222</v>
      </c>
      <c r="C32" s="18"/>
      <c r="D32" s="18"/>
      <c r="E32" s="18"/>
      <c r="F32" s="18"/>
      <c r="G32" s="18"/>
      <c r="H32" s="18"/>
      <c r="I32" s="19"/>
      <c r="J32" s="20">
        <v>706</v>
      </c>
      <c r="K32" s="19"/>
      <c r="L32" s="20">
        <v>4</v>
      </c>
      <c r="M32" s="19"/>
      <c r="N32" s="20">
        <f>+J32-L32</f>
        <v>702</v>
      </c>
      <c r="O32" s="2"/>
      <c r="P32" s="2"/>
      <c r="Q32" s="2"/>
      <c r="R32" s="2"/>
      <c r="S32" s="2"/>
      <c r="T32" s="2"/>
      <c r="U32" s="2"/>
      <c r="V32" s="2"/>
      <c r="W32" s="2"/>
      <c r="X32" s="2"/>
      <c r="Y32" s="2"/>
      <c r="Z32" s="2"/>
      <c r="AA32" s="2"/>
    </row>
    <row r="33" spans="1:27" ht="27" x14ac:dyDescent="0.2">
      <c r="A33" s="2"/>
      <c r="B33" s="7" t="s">
        <v>223</v>
      </c>
      <c r="C33" s="18"/>
      <c r="D33" s="18"/>
      <c r="E33" s="18"/>
      <c r="F33" s="18"/>
      <c r="G33" s="18"/>
      <c r="H33" s="18"/>
      <c r="I33" s="19"/>
      <c r="J33" s="20">
        <f>369-5</f>
        <v>364</v>
      </c>
      <c r="K33" s="19"/>
      <c r="L33" s="20">
        <v>2</v>
      </c>
      <c r="M33" s="19"/>
      <c r="N33" s="20">
        <f>J33-L33</f>
        <v>362</v>
      </c>
      <c r="O33" s="2"/>
      <c r="P33" s="2"/>
      <c r="Q33" s="2"/>
      <c r="R33" s="2"/>
      <c r="S33" s="2"/>
      <c r="T33" s="2"/>
      <c r="U33" s="2"/>
      <c r="V33" s="2"/>
      <c r="W33" s="2"/>
      <c r="X33" s="2"/>
      <c r="Y33" s="2"/>
      <c r="Z33" s="2"/>
      <c r="AA33" s="2"/>
    </row>
    <row r="34" spans="1:27" ht="39.75" x14ac:dyDescent="0.2">
      <c r="A34" s="2"/>
      <c r="B34" s="7" t="s">
        <v>224</v>
      </c>
      <c r="C34" s="18"/>
      <c r="D34" s="18"/>
      <c r="E34" s="18"/>
      <c r="F34" s="18"/>
      <c r="G34" s="18"/>
      <c r="H34" s="18"/>
      <c r="I34" s="19"/>
      <c r="J34" s="20">
        <f>364-29</f>
        <v>335</v>
      </c>
      <c r="K34" s="19"/>
      <c r="L34" s="20">
        <v>3</v>
      </c>
      <c r="M34" s="19"/>
      <c r="N34" s="20">
        <f>J34-L34</f>
        <v>332</v>
      </c>
      <c r="O34" s="2"/>
      <c r="P34" s="2"/>
      <c r="Q34" s="2"/>
      <c r="R34" s="2"/>
      <c r="S34" s="2"/>
      <c r="T34" s="2"/>
      <c r="U34" s="2"/>
      <c r="V34" s="2"/>
      <c r="W34" s="2"/>
      <c r="X34" s="2"/>
      <c r="Y34" s="2"/>
      <c r="Z34" s="2"/>
      <c r="AA34" s="2"/>
    </row>
    <row r="35" spans="1:27" x14ac:dyDescent="0.2">
      <c r="A35" s="2"/>
      <c r="B35" s="7" t="s">
        <v>74</v>
      </c>
      <c r="C35" s="18"/>
      <c r="D35" s="18"/>
      <c r="E35" s="18"/>
      <c r="F35" s="18"/>
      <c r="G35" s="18"/>
      <c r="H35" s="18"/>
      <c r="I35" s="61"/>
      <c r="J35" s="23">
        <f>1-(706/2062)</f>
        <v>0.65761396702230845</v>
      </c>
      <c r="K35" s="18"/>
      <c r="L35" s="18"/>
      <c r="M35" s="61"/>
      <c r="N35" s="23">
        <f>+(N25-N32)/N25</f>
        <v>0.65537555228276878</v>
      </c>
      <c r="O35" s="2"/>
      <c r="P35" s="2"/>
      <c r="Q35" s="2"/>
      <c r="R35" s="2"/>
      <c r="S35" s="2"/>
      <c r="T35" s="2"/>
      <c r="U35" s="2"/>
      <c r="V35" s="2"/>
      <c r="W35" s="2"/>
      <c r="X35" s="2"/>
      <c r="Y35" s="2"/>
      <c r="Z35" s="2"/>
      <c r="AA35" s="2"/>
    </row>
    <row r="36" spans="1:27" x14ac:dyDescent="0.2">
      <c r="A36" s="2"/>
      <c r="B36" s="2"/>
      <c r="C36" s="2"/>
      <c r="D36" s="2"/>
      <c r="E36" s="2"/>
      <c r="F36" s="2"/>
      <c r="G36" s="2"/>
      <c r="H36" s="2"/>
      <c r="I36" s="2"/>
      <c r="J36" s="29"/>
      <c r="K36" s="2"/>
      <c r="L36" s="2"/>
      <c r="M36" s="2"/>
      <c r="N36" s="29"/>
      <c r="O36" s="2"/>
      <c r="P36" s="2"/>
      <c r="Q36" s="2"/>
      <c r="R36" s="2"/>
      <c r="S36" s="2"/>
      <c r="T36" s="2"/>
      <c r="U36" s="2"/>
      <c r="V36" s="2"/>
      <c r="W36" s="2"/>
      <c r="X36" s="2"/>
      <c r="Y36" s="2"/>
      <c r="Z36" s="2"/>
      <c r="AA36" s="2"/>
    </row>
    <row r="37" spans="1:27" x14ac:dyDescent="0.2">
      <c r="A37" s="2"/>
      <c r="B37" s="70" t="s">
        <v>225</v>
      </c>
      <c r="C37" s="72"/>
      <c r="D37" s="72"/>
      <c r="E37" s="72"/>
      <c r="F37" s="72"/>
      <c r="G37" s="72"/>
      <c r="H37" s="72"/>
      <c r="I37" s="72"/>
      <c r="J37" s="72"/>
      <c r="K37" s="72"/>
      <c r="L37" s="72"/>
      <c r="M37" s="72"/>
      <c r="N37" s="72"/>
      <c r="O37" s="72"/>
      <c r="P37" s="72"/>
      <c r="Q37" s="72"/>
      <c r="R37" s="72"/>
      <c r="S37" s="72"/>
      <c r="T37" s="72"/>
      <c r="U37" s="2"/>
      <c r="V37" s="2"/>
      <c r="W37" s="2"/>
      <c r="X37" s="2"/>
      <c r="Y37" s="2"/>
      <c r="Z37" s="2"/>
      <c r="AA37" s="2"/>
    </row>
    <row r="38" spans="1:27" x14ac:dyDescent="0.2">
      <c r="A38" s="2"/>
      <c r="B38" s="70" t="s">
        <v>226</v>
      </c>
      <c r="C38" s="72"/>
      <c r="D38" s="72"/>
      <c r="E38" s="72"/>
      <c r="F38" s="72"/>
      <c r="G38" s="72"/>
      <c r="H38" s="72"/>
      <c r="I38" s="72"/>
      <c r="J38" s="72"/>
      <c r="K38" s="72"/>
      <c r="L38" s="72"/>
      <c r="M38" s="72"/>
      <c r="N38" s="72"/>
      <c r="O38" s="72"/>
      <c r="P38" s="72"/>
      <c r="Q38" s="72"/>
      <c r="R38" s="72"/>
      <c r="S38" s="72"/>
      <c r="T38" s="72"/>
      <c r="U38" s="2"/>
      <c r="V38" s="2"/>
      <c r="W38" s="2"/>
      <c r="X38" s="2"/>
      <c r="Y38" s="2"/>
      <c r="Z38" s="2"/>
      <c r="AA38" s="2"/>
    </row>
    <row r="39" spans="1:27" x14ac:dyDescent="0.2">
      <c r="A39" s="2"/>
      <c r="B39" s="70" t="s">
        <v>227</v>
      </c>
      <c r="C39" s="72"/>
      <c r="D39" s="72"/>
      <c r="E39" s="72"/>
      <c r="F39" s="72"/>
      <c r="G39" s="72"/>
      <c r="H39" s="72"/>
      <c r="I39" s="72"/>
      <c r="J39" s="72"/>
      <c r="K39" s="72"/>
      <c r="L39" s="72"/>
      <c r="M39" s="72"/>
      <c r="N39" s="72"/>
      <c r="O39" s="72"/>
      <c r="P39" s="72"/>
      <c r="Q39" s="72"/>
      <c r="R39" s="72"/>
      <c r="S39" s="72"/>
      <c r="T39" s="72"/>
      <c r="U39" s="72"/>
      <c r="V39" s="72"/>
      <c r="W39" s="72"/>
      <c r="X39" s="72"/>
      <c r="Y39" s="72"/>
      <c r="Z39" s="72"/>
      <c r="AA39" s="2"/>
    </row>
    <row r="40" spans="1:27" x14ac:dyDescent="0.2">
      <c r="A40" s="2"/>
      <c r="B40" s="70" t="s">
        <v>228</v>
      </c>
      <c r="C40" s="90"/>
      <c r="D40" s="72"/>
      <c r="E40" s="90"/>
      <c r="F40" s="72"/>
      <c r="G40" s="90"/>
      <c r="H40" s="72"/>
      <c r="I40" s="90"/>
      <c r="J40" s="72"/>
      <c r="K40" s="90"/>
      <c r="L40" s="72"/>
      <c r="M40" s="90"/>
      <c r="N40" s="72"/>
      <c r="O40" s="72"/>
      <c r="P40" s="72"/>
      <c r="Q40" s="2"/>
      <c r="R40" s="2"/>
      <c r="S40" s="2"/>
      <c r="T40" s="2"/>
      <c r="U40" s="2"/>
      <c r="V40" s="2"/>
      <c r="W40" s="2"/>
      <c r="X40" s="2"/>
      <c r="Y40" s="2"/>
      <c r="Z40" s="2"/>
      <c r="AA40" s="2"/>
    </row>
    <row r="41" spans="1:27" x14ac:dyDescent="0.2">
      <c r="A41" s="2"/>
      <c r="B41" s="70" t="s">
        <v>229</v>
      </c>
      <c r="C41" s="90"/>
      <c r="D41" s="72"/>
      <c r="E41" s="90"/>
      <c r="F41" s="72"/>
      <c r="G41" s="90"/>
      <c r="H41" s="72"/>
      <c r="I41" s="90"/>
      <c r="J41" s="72"/>
      <c r="K41" s="90"/>
      <c r="L41" s="72"/>
      <c r="M41" s="90"/>
      <c r="N41" s="72"/>
      <c r="O41" s="72"/>
      <c r="P41" s="72"/>
      <c r="Q41" s="2"/>
      <c r="R41" s="2"/>
      <c r="S41" s="2"/>
      <c r="T41" s="2"/>
      <c r="U41" s="2"/>
      <c r="V41" s="2"/>
      <c r="W41" s="2"/>
      <c r="X41" s="2"/>
      <c r="Y41" s="2"/>
      <c r="Z41" s="2"/>
      <c r="AA41" s="2"/>
    </row>
    <row r="42" spans="1:27" x14ac:dyDescent="0.2">
      <c r="A42" s="2"/>
      <c r="B42" s="70" t="s">
        <v>230</v>
      </c>
      <c r="C42" s="72"/>
      <c r="D42" s="72"/>
      <c r="E42" s="72"/>
      <c r="F42" s="72"/>
      <c r="G42" s="72"/>
      <c r="H42" s="72"/>
      <c r="I42" s="72"/>
      <c r="J42" s="72"/>
      <c r="K42" s="72"/>
      <c r="L42" s="72"/>
      <c r="M42" s="72"/>
      <c r="N42" s="72"/>
      <c r="O42" s="72"/>
      <c r="P42" s="72"/>
      <c r="Q42" s="72"/>
      <c r="R42" s="72"/>
      <c r="S42" s="72"/>
      <c r="T42" s="72"/>
      <c r="U42" s="72"/>
      <c r="V42" s="72"/>
      <c r="W42" s="2"/>
      <c r="X42" s="2"/>
      <c r="Y42" s="2"/>
      <c r="Z42" s="2"/>
      <c r="AA42" s="2"/>
    </row>
    <row r="43" spans="1:27"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spans="1:27"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row>
  </sheetData>
  <mergeCells count="8">
    <mergeCell ref="B40:P40"/>
    <mergeCell ref="B41:P41"/>
    <mergeCell ref="B42:V42"/>
    <mergeCell ref="B1:L1"/>
    <mergeCell ref="B2:L2"/>
    <mergeCell ref="B37:T37"/>
    <mergeCell ref="B38:T38"/>
    <mergeCell ref="B39:Z39"/>
  </mergeCells>
  <pageMargins left="0.7" right="0.7" top="0.75" bottom="0.75" header="0.3" footer="0.3"/>
  <pageSetup scale="6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workbookViewId="0">
      <selection activeCell="B27" sqref="B26:B27"/>
    </sheetView>
  </sheetViews>
  <sheetFormatPr defaultColWidth="21.5" defaultRowHeight="12.75" x14ac:dyDescent="0.2"/>
  <cols>
    <col min="1" max="1" width="45.33203125" style="3" customWidth="1"/>
    <col min="2" max="2" width="0.6640625" style="3" customWidth="1"/>
    <col min="3" max="3" width="9" style="3" customWidth="1"/>
    <col min="4" max="4" width="0.6640625" style="3" customWidth="1"/>
    <col min="5" max="5" width="13" style="3" customWidth="1"/>
    <col min="6" max="6" width="0.6640625" style="3" customWidth="1"/>
    <col min="7" max="7" width="12.5" style="3" customWidth="1"/>
    <col min="8" max="8" width="0.6640625" style="3" customWidth="1"/>
    <col min="9" max="9" width="9" style="3" customWidth="1"/>
    <col min="10" max="10" width="0.6640625" style="3" customWidth="1"/>
    <col min="11" max="11" width="13.1640625" style="3" customWidth="1"/>
    <col min="12" max="12" width="0.6640625" style="3" customWidth="1"/>
    <col min="13" max="13" width="12" style="3" customWidth="1"/>
    <col min="14" max="16384" width="21.5" style="3"/>
  </cols>
  <sheetData>
    <row r="1" spans="1:13" ht="13.5" x14ac:dyDescent="0.25">
      <c r="A1" s="75" t="s">
        <v>0</v>
      </c>
      <c r="B1" s="72"/>
      <c r="C1" s="72"/>
      <c r="D1" s="72"/>
      <c r="E1" s="72"/>
      <c r="F1" s="72"/>
      <c r="G1" s="72"/>
      <c r="H1" s="72"/>
      <c r="I1" s="72"/>
      <c r="J1" s="72"/>
      <c r="K1" s="72"/>
    </row>
    <row r="2" spans="1:13" x14ac:dyDescent="0.2">
      <c r="A2" s="81" t="s">
        <v>23</v>
      </c>
      <c r="B2" s="72"/>
      <c r="C2" s="72"/>
      <c r="D2" s="72"/>
      <c r="E2" s="72"/>
      <c r="F2" s="72"/>
      <c r="G2" s="72"/>
      <c r="H2" s="72"/>
      <c r="I2" s="72"/>
      <c r="J2" s="72"/>
      <c r="K2" s="72"/>
    </row>
    <row r="3" spans="1:13" x14ac:dyDescent="0.2">
      <c r="A3" s="2"/>
      <c r="B3" s="2"/>
      <c r="C3" s="2"/>
      <c r="D3" s="2"/>
      <c r="E3" s="2"/>
      <c r="F3" s="2"/>
      <c r="G3" s="2"/>
      <c r="H3" s="2"/>
      <c r="I3" s="2"/>
      <c r="J3" s="2"/>
      <c r="K3" s="2"/>
    </row>
    <row r="4" spans="1:13" ht="41.25" x14ac:dyDescent="0.2">
      <c r="A4" s="5" t="s">
        <v>49</v>
      </c>
      <c r="B4" s="4"/>
      <c r="C4" s="6" t="s">
        <v>231</v>
      </c>
      <c r="D4" s="4"/>
      <c r="E4" s="6" t="s">
        <v>232</v>
      </c>
      <c r="F4" s="4"/>
      <c r="G4" s="6" t="s">
        <v>233</v>
      </c>
      <c r="H4" s="4"/>
      <c r="I4" s="6" t="s">
        <v>234</v>
      </c>
      <c r="J4" s="4"/>
      <c r="K4" s="6" t="s">
        <v>235</v>
      </c>
      <c r="M4" s="6" t="s">
        <v>236</v>
      </c>
    </row>
    <row r="5" spans="1:13" x14ac:dyDescent="0.2">
      <c r="A5" s="13" t="s">
        <v>55</v>
      </c>
      <c r="B5" s="14"/>
      <c r="C5" s="33">
        <v>150</v>
      </c>
      <c r="D5" s="14"/>
      <c r="E5" s="33">
        <v>4</v>
      </c>
      <c r="F5" s="14"/>
      <c r="G5" s="33">
        <v>146</v>
      </c>
      <c r="H5" s="14"/>
      <c r="I5" s="33">
        <v>152</v>
      </c>
      <c r="J5" s="14"/>
      <c r="K5" s="33">
        <v>3</v>
      </c>
      <c r="M5" s="33">
        <v>149</v>
      </c>
    </row>
    <row r="6" spans="1:13" x14ac:dyDescent="0.2">
      <c r="A6" s="13" t="s">
        <v>56</v>
      </c>
      <c r="B6" s="29"/>
      <c r="C6" s="30">
        <v>580</v>
      </c>
      <c r="D6" s="29"/>
      <c r="E6" s="30">
        <v>4</v>
      </c>
      <c r="F6" s="29"/>
      <c r="G6" s="30">
        <v>576</v>
      </c>
      <c r="H6" s="14"/>
      <c r="I6" s="30">
        <v>590</v>
      </c>
      <c r="J6" s="29"/>
      <c r="K6" s="30">
        <v>5</v>
      </c>
      <c r="M6" s="30">
        <v>585</v>
      </c>
    </row>
    <row r="7" spans="1:13" x14ac:dyDescent="0.2">
      <c r="A7" s="13" t="s">
        <v>57</v>
      </c>
      <c r="B7" s="29"/>
      <c r="C7" s="30">
        <v>894</v>
      </c>
      <c r="D7" s="29"/>
      <c r="E7" s="30">
        <v>16</v>
      </c>
      <c r="F7" s="29"/>
      <c r="G7" s="30">
        <v>878</v>
      </c>
      <c r="H7" s="14"/>
      <c r="I7" s="30">
        <v>905</v>
      </c>
      <c r="J7" s="29"/>
      <c r="K7" s="30">
        <v>17</v>
      </c>
      <c r="M7" s="30">
        <v>888</v>
      </c>
    </row>
    <row r="8" spans="1:13" x14ac:dyDescent="0.2">
      <c r="A8" s="13" t="s">
        <v>58</v>
      </c>
      <c r="B8" s="29"/>
      <c r="C8" s="37">
        <v>318</v>
      </c>
      <c r="D8" s="29"/>
      <c r="E8" s="37">
        <v>0</v>
      </c>
      <c r="F8" s="29"/>
      <c r="G8" s="37">
        <v>318</v>
      </c>
      <c r="H8" s="14"/>
      <c r="I8" s="37">
        <v>298</v>
      </c>
      <c r="J8" s="29"/>
      <c r="K8" s="37">
        <v>0</v>
      </c>
      <c r="M8" s="37">
        <v>298</v>
      </c>
    </row>
    <row r="9" spans="1:13" x14ac:dyDescent="0.2">
      <c r="A9" s="7" t="s">
        <v>59</v>
      </c>
      <c r="B9" s="8"/>
      <c r="C9" s="10">
        <v>1942</v>
      </c>
      <c r="D9" s="8"/>
      <c r="E9" s="9">
        <f>E8+E7+E6+E5</f>
        <v>24</v>
      </c>
      <c r="F9" s="8"/>
      <c r="G9" s="10">
        <v>1918</v>
      </c>
      <c r="H9" s="8"/>
      <c r="I9" s="9">
        <v>1945</v>
      </c>
      <c r="J9" s="8"/>
      <c r="K9" s="10">
        <f>K8+K7+K6+K5</f>
        <v>25</v>
      </c>
      <c r="M9" s="10">
        <v>1920</v>
      </c>
    </row>
    <row r="10" spans="1:13" x14ac:dyDescent="0.2">
      <c r="A10" s="13" t="s">
        <v>18</v>
      </c>
      <c r="B10" s="29"/>
      <c r="C10" s="37">
        <v>119</v>
      </c>
      <c r="D10" s="29"/>
      <c r="E10" s="37">
        <v>0</v>
      </c>
      <c r="F10" s="29"/>
      <c r="G10" s="30">
        <v>119</v>
      </c>
      <c r="H10" s="14"/>
      <c r="I10" s="37">
        <v>117</v>
      </c>
      <c r="J10" s="29"/>
      <c r="K10" s="37">
        <v>0</v>
      </c>
      <c r="M10" s="30">
        <v>117</v>
      </c>
    </row>
    <row r="11" spans="1:13" x14ac:dyDescent="0.2">
      <c r="A11" s="7" t="s">
        <v>19</v>
      </c>
      <c r="B11" s="8"/>
      <c r="C11" s="21">
        <v>2061</v>
      </c>
      <c r="D11" s="8"/>
      <c r="E11" s="21">
        <f>E9+E10</f>
        <v>24</v>
      </c>
      <c r="F11" s="8"/>
      <c r="G11" s="21">
        <v>2037</v>
      </c>
      <c r="H11" s="8"/>
      <c r="I11" s="21">
        <v>2062</v>
      </c>
      <c r="J11" s="8"/>
      <c r="K11" s="39">
        <f>K9+K10</f>
        <v>25</v>
      </c>
      <c r="M11" s="21">
        <v>2037</v>
      </c>
    </row>
    <row r="14" spans="1:13" ht="28.5" customHeight="1" x14ac:dyDescent="0.2">
      <c r="A14" s="73" t="s">
        <v>237</v>
      </c>
      <c r="B14" s="72"/>
      <c r="C14" s="72"/>
      <c r="D14" s="72"/>
      <c r="E14" s="72"/>
      <c r="F14" s="72"/>
      <c r="G14" s="72"/>
      <c r="H14" s="72"/>
      <c r="I14" s="72"/>
      <c r="J14" s="72"/>
      <c r="K14" s="72"/>
      <c r="L14" s="72"/>
      <c r="M14" s="72"/>
    </row>
    <row r="15" spans="1:13" ht="29.25" customHeight="1" x14ac:dyDescent="0.2">
      <c r="A15" s="70" t="s">
        <v>238</v>
      </c>
      <c r="B15" s="72"/>
      <c r="C15" s="72"/>
      <c r="D15" s="72"/>
      <c r="E15" s="72"/>
      <c r="F15" s="72"/>
      <c r="G15" s="72"/>
      <c r="H15" s="72"/>
      <c r="I15" s="72"/>
      <c r="J15" s="72"/>
      <c r="K15" s="72"/>
      <c r="L15" s="72"/>
      <c r="M15" s="72"/>
    </row>
  </sheetData>
  <mergeCells count="4">
    <mergeCell ref="A1:K1"/>
    <mergeCell ref="A2:K2"/>
    <mergeCell ref="A14:M14"/>
    <mergeCell ref="A15:M15"/>
  </mergeCells>
  <pageMargins left="0.7" right="0.7" top="0.75" bottom="0.7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workbookViewId="0">
      <selection activeCell="B27" sqref="B26:B27"/>
    </sheetView>
  </sheetViews>
  <sheetFormatPr defaultColWidth="21.5" defaultRowHeight="12.75" x14ac:dyDescent="0.2"/>
  <cols>
    <col min="1" max="1" width="1.1640625" style="3" customWidth="1"/>
    <col min="2" max="2" width="41.33203125" style="3" customWidth="1"/>
    <col min="3" max="3" width="0.6640625" style="3" customWidth="1"/>
    <col min="4" max="4" width="12.5" style="3" customWidth="1"/>
    <col min="5" max="5" width="0.6640625" style="3" customWidth="1"/>
    <col min="6" max="6" width="15.1640625" style="3" customWidth="1"/>
    <col min="7" max="7" width="0.6640625" style="3" customWidth="1"/>
    <col min="8" max="8" width="15.1640625" style="3" customWidth="1"/>
    <col min="9" max="9" width="0.6640625" style="3" customWidth="1"/>
    <col min="10" max="10" width="12.5" style="3" customWidth="1"/>
    <col min="11" max="11" width="0.6640625" style="3" customWidth="1"/>
    <col min="12" max="12" width="12.5" style="3" customWidth="1"/>
    <col min="13" max="16384" width="21.5" style="3"/>
  </cols>
  <sheetData>
    <row r="1" spans="1:14" ht="15.75" x14ac:dyDescent="0.25">
      <c r="A1" s="2"/>
      <c r="B1" s="75" t="s">
        <v>0</v>
      </c>
      <c r="C1" s="88"/>
      <c r="D1" s="88"/>
      <c r="E1" s="88"/>
      <c r="F1" s="88"/>
      <c r="G1" s="88"/>
      <c r="H1" s="88"/>
      <c r="I1" s="88"/>
      <c r="J1" s="72"/>
      <c r="K1" s="88"/>
      <c r="L1" s="72"/>
    </row>
    <row r="2" spans="1:14" x14ac:dyDescent="0.2">
      <c r="A2" s="2"/>
      <c r="B2" s="81" t="s">
        <v>45</v>
      </c>
      <c r="C2" s="89"/>
      <c r="D2" s="89"/>
      <c r="E2" s="89"/>
      <c r="F2" s="89"/>
      <c r="G2" s="89"/>
      <c r="H2" s="89"/>
      <c r="I2" s="89"/>
      <c r="J2" s="72"/>
      <c r="K2" s="89"/>
      <c r="L2" s="72"/>
    </row>
    <row r="3" spans="1:14" x14ac:dyDescent="0.2">
      <c r="A3" s="2"/>
      <c r="B3" s="2"/>
    </row>
    <row r="4" spans="1:14" ht="27" x14ac:dyDescent="0.2">
      <c r="A4" s="2"/>
      <c r="B4" s="5" t="s">
        <v>69</v>
      </c>
      <c r="C4" s="4"/>
      <c r="D4" s="6" t="s">
        <v>44</v>
      </c>
      <c r="E4" s="4"/>
      <c r="F4" s="6" t="s">
        <v>197</v>
      </c>
      <c r="G4" s="62"/>
      <c r="H4" s="6" t="s">
        <v>239</v>
      </c>
      <c r="I4" s="4"/>
      <c r="J4" s="6" t="s">
        <v>240</v>
      </c>
      <c r="K4" s="4"/>
      <c r="L4" s="6" t="s">
        <v>8</v>
      </c>
    </row>
    <row r="5" spans="1:14" x14ac:dyDescent="0.2">
      <c r="A5" s="2"/>
      <c r="B5" s="7" t="s">
        <v>241</v>
      </c>
      <c r="C5" s="8"/>
      <c r="D5" s="9">
        <v>1</v>
      </c>
      <c r="E5" s="8"/>
      <c r="F5" s="9">
        <v>9</v>
      </c>
      <c r="G5" s="8"/>
      <c r="H5" s="9">
        <f t="shared" ref="H5:H10" si="0">D5-F5</f>
        <v>-8</v>
      </c>
      <c r="I5" s="8"/>
      <c r="J5" s="15">
        <v>156</v>
      </c>
      <c r="K5" s="8"/>
      <c r="L5" s="9">
        <v>143</v>
      </c>
    </row>
    <row r="6" spans="1:14" x14ac:dyDescent="0.2">
      <c r="A6" s="2"/>
      <c r="B6" s="13" t="s">
        <v>242</v>
      </c>
      <c r="C6" s="29"/>
      <c r="D6" s="30">
        <v>16</v>
      </c>
      <c r="E6" s="29"/>
      <c r="F6" s="30">
        <v>0</v>
      </c>
      <c r="G6" s="29"/>
      <c r="H6" s="30">
        <f t="shared" si="0"/>
        <v>16</v>
      </c>
      <c r="I6" s="29"/>
      <c r="J6" s="30">
        <v>34</v>
      </c>
      <c r="K6" s="29"/>
      <c r="L6" s="30">
        <v>74</v>
      </c>
    </row>
    <row r="7" spans="1:14" x14ac:dyDescent="0.2">
      <c r="A7" s="2"/>
      <c r="B7" s="13" t="s">
        <v>110</v>
      </c>
      <c r="C7" s="29"/>
      <c r="D7" s="30">
        <v>310</v>
      </c>
      <c r="E7" s="29"/>
      <c r="F7" s="30">
        <v>5</v>
      </c>
      <c r="G7" s="29"/>
      <c r="H7" s="30">
        <f t="shared" si="0"/>
        <v>305</v>
      </c>
      <c r="I7" s="29"/>
      <c r="J7" s="30">
        <v>184</v>
      </c>
      <c r="K7" s="29"/>
      <c r="L7" s="30">
        <v>137</v>
      </c>
    </row>
    <row r="8" spans="1:14" x14ac:dyDescent="0.2">
      <c r="A8" s="2"/>
      <c r="B8" s="13" t="s">
        <v>243</v>
      </c>
      <c r="C8" s="41"/>
      <c r="D8" s="30">
        <v>296</v>
      </c>
      <c r="E8" s="41"/>
      <c r="F8" s="30">
        <v>2</v>
      </c>
      <c r="G8" s="41"/>
      <c r="H8" s="30">
        <f t="shared" si="0"/>
        <v>294</v>
      </c>
      <c r="I8" s="41"/>
      <c r="J8" s="30">
        <v>310</v>
      </c>
      <c r="K8" s="41"/>
      <c r="L8" s="30">
        <v>319</v>
      </c>
    </row>
    <row r="9" spans="1:14" x14ac:dyDescent="0.2">
      <c r="A9" s="2"/>
      <c r="B9" s="13" t="s">
        <v>244</v>
      </c>
      <c r="C9" s="29"/>
      <c r="D9" s="37">
        <v>34</v>
      </c>
      <c r="E9" s="29"/>
      <c r="F9" s="37">
        <v>0</v>
      </c>
      <c r="G9" s="29"/>
      <c r="H9" s="37">
        <f t="shared" si="0"/>
        <v>34</v>
      </c>
      <c r="I9" s="29"/>
      <c r="J9" s="37">
        <v>31</v>
      </c>
      <c r="K9" s="29"/>
      <c r="L9" s="37">
        <v>43</v>
      </c>
    </row>
    <row r="10" spans="1:14" x14ac:dyDescent="0.2">
      <c r="A10" s="2"/>
      <c r="B10" s="7" t="s">
        <v>45</v>
      </c>
      <c r="C10" s="8"/>
      <c r="D10" s="9">
        <f>SUM(D5:D9)</f>
        <v>657</v>
      </c>
      <c r="E10" s="8"/>
      <c r="F10" s="10">
        <f>SUM(F5:F9)</f>
        <v>16</v>
      </c>
      <c r="G10" s="8"/>
      <c r="H10" s="9">
        <f t="shared" si="0"/>
        <v>641</v>
      </c>
      <c r="I10" s="8"/>
      <c r="J10" s="9">
        <f>SUM(J5:J9)</f>
        <v>715</v>
      </c>
      <c r="K10" s="8"/>
      <c r="L10" s="9">
        <f>SUM(L5:L9)</f>
        <v>716</v>
      </c>
      <c r="M10" s="36"/>
      <c r="N10" s="63"/>
    </row>
    <row r="11" spans="1:14" x14ac:dyDescent="0.2">
      <c r="A11" s="2"/>
      <c r="B11" s="18"/>
      <c r="C11" s="8"/>
      <c r="D11" s="8"/>
      <c r="E11" s="8"/>
      <c r="F11" s="8"/>
      <c r="G11" s="8"/>
      <c r="H11" s="8"/>
      <c r="I11" s="8"/>
      <c r="J11" s="8"/>
      <c r="K11" s="8"/>
      <c r="L11" s="8"/>
    </row>
    <row r="12" spans="1:14" x14ac:dyDescent="0.2">
      <c r="A12" s="2"/>
      <c r="B12" s="7" t="s">
        <v>19</v>
      </c>
      <c r="C12" s="8"/>
      <c r="D12" s="39">
        <v>2062</v>
      </c>
      <c r="E12" s="8"/>
      <c r="F12" s="39">
        <v>25</v>
      </c>
      <c r="G12" s="8"/>
      <c r="H12" s="39">
        <v>2037</v>
      </c>
      <c r="I12" s="8"/>
      <c r="J12" s="39">
        <v>2056</v>
      </c>
      <c r="K12" s="8"/>
      <c r="L12" s="39">
        <v>2033</v>
      </c>
    </row>
    <row r="13" spans="1:14" x14ac:dyDescent="0.2">
      <c r="A13" s="2"/>
      <c r="B13" s="2"/>
    </row>
    <row r="14" spans="1:14" x14ac:dyDescent="0.2">
      <c r="A14" s="2"/>
      <c r="B14" s="7" t="s">
        <v>75</v>
      </c>
      <c r="C14" s="61"/>
      <c r="D14" s="23">
        <f>D10/D12</f>
        <v>0.31862269641125124</v>
      </c>
      <c r="E14" s="61"/>
      <c r="F14" s="61"/>
      <c r="G14" s="61"/>
      <c r="H14" s="23">
        <f>H10/H12</f>
        <v>0.31467844869906725</v>
      </c>
      <c r="I14" s="61"/>
      <c r="J14" s="23">
        <f>J10/J12</f>
        <v>0.34776264591439687</v>
      </c>
      <c r="K14" s="61"/>
      <c r="L14" s="23">
        <f>L10/L12</f>
        <v>0.35218888342351207</v>
      </c>
    </row>
    <row r="16" spans="1:14" x14ac:dyDescent="0.2">
      <c r="B16" s="64"/>
      <c r="C16" s="64"/>
      <c r="D16" s="64"/>
    </row>
    <row r="17" spans="2:12" ht="35.25" customHeight="1" x14ac:dyDescent="0.2">
      <c r="B17" s="70" t="s">
        <v>245</v>
      </c>
      <c r="C17" s="72"/>
      <c r="D17" s="72"/>
      <c r="E17" s="71"/>
      <c r="F17" s="71"/>
      <c r="G17" s="71"/>
      <c r="H17" s="72"/>
      <c r="I17" s="71"/>
      <c r="J17" s="72"/>
      <c r="K17" s="71"/>
      <c r="L17" s="72"/>
    </row>
    <row r="18" spans="2:12" ht="30.75" customHeight="1" x14ac:dyDescent="0.2">
      <c r="B18" s="70" t="s">
        <v>246</v>
      </c>
      <c r="C18" s="72"/>
      <c r="D18" s="72"/>
      <c r="E18" s="72"/>
      <c r="F18" s="72"/>
      <c r="G18" s="72"/>
      <c r="H18" s="72"/>
      <c r="I18" s="72"/>
      <c r="J18" s="72"/>
      <c r="K18" s="72"/>
      <c r="L18" s="72"/>
    </row>
  </sheetData>
  <mergeCells count="4">
    <mergeCell ref="B1:L1"/>
    <mergeCell ref="B2:L2"/>
    <mergeCell ref="B17:L17"/>
    <mergeCell ref="B18:L18"/>
  </mergeCells>
  <pageMargins left="0.7" right="0.7" top="0.75" bottom="0.75" header="0.3" footer="0.3"/>
  <pageSetup scale="8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
  <sheetViews>
    <sheetView workbookViewId="0">
      <selection sqref="A1:L15"/>
    </sheetView>
  </sheetViews>
  <sheetFormatPr defaultColWidth="21.5" defaultRowHeight="12.75" x14ac:dyDescent="0.2"/>
  <cols>
    <col min="1" max="1" width="1.1640625" style="3" customWidth="1"/>
    <col min="2" max="2" width="41.1640625" style="3" customWidth="1"/>
    <col min="3" max="3" width="0.6640625" style="3" customWidth="1"/>
    <col min="4" max="4" width="13.5" style="3" customWidth="1"/>
    <col min="5" max="5" width="0.6640625" style="3" customWidth="1"/>
    <col min="6" max="6" width="13.5" style="3" customWidth="1"/>
    <col min="7" max="7" width="0.6640625" style="3" customWidth="1"/>
    <col min="8" max="8" width="13.5" style="3" customWidth="1"/>
    <col min="9" max="9" width="0.6640625" style="3" customWidth="1"/>
    <col min="10" max="10" width="12.33203125" style="3" customWidth="1"/>
    <col min="11" max="11" width="0.6640625" style="3" customWidth="1"/>
    <col min="12" max="12" width="12.6640625" style="3" customWidth="1"/>
    <col min="13" max="16384" width="21.5" style="3"/>
  </cols>
  <sheetData>
    <row r="1" spans="1:17" ht="15.75" x14ac:dyDescent="0.25">
      <c r="A1" s="2"/>
      <c r="B1" s="75" t="s">
        <v>0</v>
      </c>
      <c r="C1" s="72"/>
      <c r="D1" s="88"/>
      <c r="E1" s="88"/>
      <c r="F1" s="88"/>
      <c r="G1" s="88"/>
      <c r="H1" s="88"/>
      <c r="I1" s="88"/>
      <c r="J1" s="72"/>
      <c r="K1" s="88"/>
      <c r="L1" s="72"/>
      <c r="P1" s="1"/>
      <c r="Q1" s="1"/>
    </row>
    <row r="2" spans="1:17" x14ac:dyDescent="0.2">
      <c r="A2" s="2"/>
      <c r="B2" s="81" t="s">
        <v>247</v>
      </c>
      <c r="C2" s="72"/>
      <c r="P2" s="18"/>
      <c r="Q2" s="18"/>
    </row>
    <row r="3" spans="1:17" x14ac:dyDescent="0.2">
      <c r="A3" s="2"/>
      <c r="B3" s="2"/>
      <c r="C3" s="2"/>
      <c r="P3" s="2"/>
      <c r="Q3" s="2"/>
    </row>
    <row r="4" spans="1:17" x14ac:dyDescent="0.2">
      <c r="A4" s="2"/>
      <c r="B4" s="2"/>
      <c r="C4" s="4"/>
      <c r="P4" s="2"/>
      <c r="Q4" s="2"/>
    </row>
    <row r="5" spans="1:17" ht="27" x14ac:dyDescent="0.2">
      <c r="A5" s="2"/>
      <c r="B5" s="5" t="s">
        <v>69</v>
      </c>
      <c r="C5" s="4"/>
      <c r="D5" s="6" t="s">
        <v>44</v>
      </c>
      <c r="E5" s="4"/>
      <c r="F5" s="6" t="s">
        <v>197</v>
      </c>
      <c r="G5" s="4"/>
      <c r="H5" s="6" t="s">
        <v>248</v>
      </c>
      <c r="I5" s="4"/>
      <c r="J5" s="6" t="s">
        <v>7</v>
      </c>
      <c r="K5" s="4"/>
      <c r="L5" s="6" t="s">
        <v>8</v>
      </c>
      <c r="P5" s="18"/>
      <c r="Q5" s="18"/>
    </row>
    <row r="6" spans="1:17" ht="17.25" customHeight="1" x14ac:dyDescent="0.2">
      <c r="A6" s="2"/>
      <c r="B6" s="13" t="s">
        <v>167</v>
      </c>
      <c r="C6" s="2"/>
      <c r="D6" s="15">
        <v>575</v>
      </c>
      <c r="E6" s="14"/>
      <c r="F6" s="15">
        <v>14</v>
      </c>
      <c r="G6" s="14"/>
      <c r="H6" s="15">
        <f>+H8-H7</f>
        <v>561</v>
      </c>
      <c r="I6" s="14"/>
      <c r="J6" s="15">
        <v>631</v>
      </c>
      <c r="K6" s="14"/>
      <c r="L6" s="15">
        <v>645</v>
      </c>
      <c r="P6" s="2"/>
      <c r="Q6" s="2"/>
    </row>
    <row r="7" spans="1:17" x14ac:dyDescent="0.2">
      <c r="A7" s="2"/>
      <c r="B7" s="13" t="s">
        <v>46</v>
      </c>
      <c r="C7" s="2"/>
      <c r="D7" s="30">
        <v>-328</v>
      </c>
      <c r="E7" s="29"/>
      <c r="F7" s="30">
        <v>-4</v>
      </c>
      <c r="G7" s="29"/>
      <c r="H7" s="30">
        <f>D7-F7</f>
        <v>-324</v>
      </c>
      <c r="I7" s="29"/>
      <c r="J7" s="30">
        <v>-367</v>
      </c>
      <c r="K7" s="41"/>
      <c r="L7" s="30">
        <v>-364</v>
      </c>
      <c r="P7" s="2"/>
      <c r="Q7" s="2"/>
    </row>
    <row r="8" spans="1:17" x14ac:dyDescent="0.2">
      <c r="A8" s="2"/>
      <c r="B8" s="7" t="s">
        <v>48</v>
      </c>
      <c r="C8" s="18"/>
      <c r="D8" s="10">
        <f>SUM(D6:D7)</f>
        <v>247</v>
      </c>
      <c r="E8" s="8"/>
      <c r="F8" s="10">
        <f>SUM(F6:F7)</f>
        <v>10</v>
      </c>
      <c r="G8" s="8"/>
      <c r="H8" s="10">
        <f>D8-F8</f>
        <v>237</v>
      </c>
      <c r="I8" s="8"/>
      <c r="J8" s="10">
        <f>SUM(J6:J7)</f>
        <v>264</v>
      </c>
      <c r="K8" s="8"/>
      <c r="L8" s="10">
        <f>SUM(L6:L7)</f>
        <v>281</v>
      </c>
      <c r="P8" s="18"/>
      <c r="Q8" s="18"/>
    </row>
    <row r="9" spans="1:17" x14ac:dyDescent="0.2">
      <c r="A9" s="2"/>
      <c r="B9" s="13" t="s">
        <v>249</v>
      </c>
      <c r="C9" s="2"/>
      <c r="D9" s="30">
        <v>129</v>
      </c>
      <c r="E9" s="29"/>
      <c r="F9" s="30">
        <v>0</v>
      </c>
      <c r="G9" s="29"/>
      <c r="H9" s="30">
        <f>D9-F9</f>
        <v>129</v>
      </c>
      <c r="I9" s="29"/>
      <c r="J9" s="30">
        <v>133</v>
      </c>
      <c r="K9" s="41"/>
      <c r="L9" s="30">
        <v>127</v>
      </c>
      <c r="P9" s="2"/>
      <c r="Q9" s="2"/>
    </row>
    <row r="10" spans="1:17" x14ac:dyDescent="0.2">
      <c r="A10" s="2"/>
      <c r="B10" s="13" t="s">
        <v>250</v>
      </c>
      <c r="C10" s="2"/>
      <c r="D10" s="30">
        <v>0</v>
      </c>
      <c r="E10" s="29"/>
      <c r="F10" s="37">
        <v>0</v>
      </c>
      <c r="G10" s="29"/>
      <c r="H10" s="37">
        <f>D10-F10</f>
        <v>0</v>
      </c>
      <c r="I10" s="29"/>
      <c r="J10" s="30">
        <v>-1</v>
      </c>
      <c r="K10" s="29"/>
      <c r="L10" s="37">
        <v>-1</v>
      </c>
      <c r="P10" s="2"/>
      <c r="Q10" s="2"/>
    </row>
    <row r="11" spans="1:17" x14ac:dyDescent="0.2">
      <c r="A11" s="2"/>
      <c r="B11" s="7" t="s">
        <v>47</v>
      </c>
      <c r="C11" s="18"/>
      <c r="D11" s="21">
        <f>SUM(D8:D10)</f>
        <v>376</v>
      </c>
      <c r="E11" s="8"/>
      <c r="F11" s="21">
        <f>SUM(F8:F10)</f>
        <v>10</v>
      </c>
      <c r="G11" s="8"/>
      <c r="H11" s="21">
        <f>SUM(H8:H10)</f>
        <v>366</v>
      </c>
      <c r="I11" s="8"/>
      <c r="J11" s="21">
        <f>SUM(J8:J10)</f>
        <v>396</v>
      </c>
      <c r="K11" s="8"/>
      <c r="L11" s="21">
        <f>SUM(L8:L10)</f>
        <v>407</v>
      </c>
      <c r="P11" s="18"/>
      <c r="Q11" s="18"/>
    </row>
    <row r="12" spans="1:17" x14ac:dyDescent="0.2">
      <c r="H12" s="65"/>
    </row>
    <row r="15" spans="1:17" ht="30.75" customHeight="1" x14ac:dyDescent="0.2">
      <c r="B15" s="70" t="s">
        <v>251</v>
      </c>
      <c r="C15" s="72"/>
      <c r="D15" s="72"/>
      <c r="E15" s="71"/>
      <c r="F15" s="71"/>
      <c r="G15" s="71"/>
      <c r="H15" s="72"/>
      <c r="I15" s="71"/>
      <c r="J15" s="72"/>
      <c r="K15" s="71"/>
      <c r="L15" s="72"/>
      <c r="P15" s="2"/>
      <c r="Q15" s="2"/>
    </row>
  </sheetData>
  <mergeCells count="3">
    <mergeCell ref="B1:L1"/>
    <mergeCell ref="B2:C2"/>
    <mergeCell ref="B15:L15"/>
  </mergeCells>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workbookViewId="0">
      <selection activeCell="B27" sqref="B26:B27"/>
    </sheetView>
  </sheetViews>
  <sheetFormatPr defaultColWidth="21.5" defaultRowHeight="12.75" x14ac:dyDescent="0.2"/>
  <cols>
    <col min="1" max="1" width="41" style="3" customWidth="1"/>
    <col min="2" max="2" width="0.6640625" style="3" customWidth="1"/>
    <col min="3" max="3" width="23.33203125" style="3" customWidth="1"/>
    <col min="4" max="4" width="0.6640625" style="3" customWidth="1"/>
    <col min="5" max="5" width="23.33203125" style="3" customWidth="1"/>
    <col min="6" max="18" width="23" style="3" customWidth="1"/>
    <col min="19" max="16384" width="21.5" style="3"/>
  </cols>
  <sheetData>
    <row r="1" spans="1:5" ht="13.5" x14ac:dyDescent="0.25">
      <c r="A1" s="75" t="s">
        <v>0</v>
      </c>
      <c r="B1" s="72"/>
      <c r="C1" s="72"/>
      <c r="D1" s="72"/>
      <c r="E1" s="72"/>
    </row>
    <row r="2" spans="1:5" x14ac:dyDescent="0.2">
      <c r="A2" s="81" t="s">
        <v>252</v>
      </c>
      <c r="B2" s="72"/>
      <c r="C2" s="72"/>
      <c r="D2" s="72"/>
      <c r="E2" s="72"/>
    </row>
    <row r="3" spans="1:5" x14ac:dyDescent="0.2">
      <c r="A3" s="2"/>
      <c r="C3" s="79"/>
      <c r="D3" s="79"/>
      <c r="E3" s="79"/>
    </row>
    <row r="4" spans="1:5" x14ac:dyDescent="0.2">
      <c r="A4" s="81" t="s">
        <v>253</v>
      </c>
      <c r="B4" s="72"/>
      <c r="C4" s="79"/>
      <c r="D4" s="79"/>
      <c r="E4" s="79"/>
    </row>
    <row r="5" spans="1:5" x14ac:dyDescent="0.2">
      <c r="A5" s="70" t="s">
        <v>254</v>
      </c>
      <c r="B5" s="72"/>
      <c r="C5" s="79"/>
      <c r="D5" s="79"/>
      <c r="E5" s="79"/>
    </row>
    <row r="6" spans="1:5" x14ac:dyDescent="0.2">
      <c r="A6" s="2"/>
      <c r="C6" s="76" t="s">
        <v>255</v>
      </c>
      <c r="D6" s="72"/>
      <c r="E6" s="72"/>
    </row>
    <row r="7" spans="1:5" x14ac:dyDescent="0.2">
      <c r="A7" s="5" t="s">
        <v>69</v>
      </c>
      <c r="B7" s="4"/>
      <c r="C7" s="6" t="s">
        <v>256</v>
      </c>
      <c r="D7" s="4"/>
      <c r="E7" s="6" t="s">
        <v>257</v>
      </c>
    </row>
    <row r="8" spans="1:5" x14ac:dyDescent="0.2">
      <c r="A8" s="7" t="s">
        <v>258</v>
      </c>
      <c r="B8" s="8"/>
      <c r="C8" s="20">
        <v>580</v>
      </c>
      <c r="D8" s="8"/>
      <c r="E8" s="20">
        <v>600</v>
      </c>
    </row>
    <row r="9" spans="1:5" x14ac:dyDescent="0.2">
      <c r="A9" s="13" t="s">
        <v>242</v>
      </c>
      <c r="B9" s="29"/>
      <c r="C9" s="30">
        <v>245</v>
      </c>
      <c r="D9" s="29"/>
      <c r="E9" s="30">
        <v>260</v>
      </c>
    </row>
    <row r="10" spans="1:5" x14ac:dyDescent="0.2">
      <c r="A10" s="13" t="s">
        <v>110</v>
      </c>
      <c r="B10" s="29"/>
      <c r="C10" s="30">
        <v>585</v>
      </c>
      <c r="D10" s="29"/>
      <c r="E10" s="30">
        <v>620</v>
      </c>
    </row>
    <row r="11" spans="1:5" x14ac:dyDescent="0.2">
      <c r="A11" s="13" t="s">
        <v>243</v>
      </c>
      <c r="B11" s="41"/>
      <c r="C11" s="30">
        <v>1265</v>
      </c>
      <c r="D11" s="41"/>
      <c r="E11" s="30">
        <v>1255</v>
      </c>
    </row>
    <row r="12" spans="1:5" x14ac:dyDescent="0.2">
      <c r="A12" s="13" t="s">
        <v>244</v>
      </c>
      <c r="B12" s="29"/>
      <c r="C12" s="30">
        <v>170</v>
      </c>
      <c r="D12" s="29"/>
      <c r="E12" s="30">
        <v>155</v>
      </c>
    </row>
    <row r="13" spans="1:5" x14ac:dyDescent="0.2">
      <c r="A13" s="7" t="s">
        <v>45</v>
      </c>
      <c r="B13" s="8"/>
      <c r="C13" s="21">
        <f>SUM(C8:C12)</f>
        <v>2845</v>
      </c>
      <c r="D13" s="8"/>
      <c r="E13" s="21">
        <f>SUM(E8:E12)</f>
        <v>2890</v>
      </c>
    </row>
    <row r="14" spans="1:5" x14ac:dyDescent="0.2">
      <c r="A14" s="18"/>
      <c r="B14" s="8"/>
      <c r="C14" s="8"/>
      <c r="D14" s="8"/>
      <c r="E14" s="8"/>
    </row>
    <row r="18" spans="1:5" x14ac:dyDescent="0.2">
      <c r="A18" s="81" t="s">
        <v>259</v>
      </c>
      <c r="B18" s="72"/>
      <c r="C18" s="79"/>
      <c r="D18" s="72"/>
      <c r="E18" s="72"/>
    </row>
    <row r="19" spans="1:5" x14ac:dyDescent="0.2">
      <c r="A19" s="70" t="s">
        <v>254</v>
      </c>
      <c r="B19" s="72"/>
      <c r="C19" s="72"/>
      <c r="D19" s="72"/>
      <c r="E19" s="72"/>
    </row>
    <row r="21" spans="1:5" x14ac:dyDescent="0.2">
      <c r="A21" s="2"/>
      <c r="C21" s="76" t="s">
        <v>255</v>
      </c>
      <c r="D21" s="72"/>
      <c r="E21" s="72"/>
    </row>
    <row r="22" spans="1:5" x14ac:dyDescent="0.2">
      <c r="A22" s="5" t="s">
        <v>69</v>
      </c>
      <c r="B22" s="4"/>
      <c r="C22" s="6" t="s">
        <v>256</v>
      </c>
      <c r="D22" s="4"/>
      <c r="E22" s="6" t="s">
        <v>257</v>
      </c>
    </row>
    <row r="23" spans="1:5" ht="18.75" customHeight="1" x14ac:dyDescent="0.2">
      <c r="A23" s="13" t="s">
        <v>167</v>
      </c>
      <c r="C23" s="15">
        <v>2300</v>
      </c>
      <c r="D23" s="2"/>
      <c r="E23" s="15">
        <v>2440</v>
      </c>
    </row>
    <row r="24" spans="1:5" x14ac:dyDescent="0.2">
      <c r="A24" s="13" t="s">
        <v>46</v>
      </c>
      <c r="C24" s="30">
        <v>-1300</v>
      </c>
      <c r="D24" s="2"/>
      <c r="E24" s="30">
        <v>-1340</v>
      </c>
    </row>
    <row r="25" spans="1:5" x14ac:dyDescent="0.2">
      <c r="A25" s="13" t="s">
        <v>48</v>
      </c>
      <c r="C25" s="58">
        <f>C24+C23</f>
        <v>1000</v>
      </c>
      <c r="D25" s="2"/>
      <c r="E25" s="58">
        <f>E24+E23</f>
        <v>1100</v>
      </c>
    </row>
    <row r="26" spans="1:5" x14ac:dyDescent="0.2">
      <c r="A26" s="2"/>
    </row>
    <row r="27" spans="1:5" x14ac:dyDescent="0.2">
      <c r="A27" s="2"/>
    </row>
  </sheetData>
  <mergeCells count="11">
    <mergeCell ref="A1:E1"/>
    <mergeCell ref="A2:E2"/>
    <mergeCell ref="C3:E3"/>
    <mergeCell ref="A4:B4"/>
    <mergeCell ref="C4:E4"/>
    <mergeCell ref="C21:E21"/>
    <mergeCell ref="A5:E5"/>
    <mergeCell ref="C6:E6"/>
    <mergeCell ref="A18:B18"/>
    <mergeCell ref="C18:E18"/>
    <mergeCell ref="A19:E19"/>
  </mergeCell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5"/>
  <sheetViews>
    <sheetView workbookViewId="0">
      <selection activeCell="B27" sqref="B26:B27"/>
    </sheetView>
  </sheetViews>
  <sheetFormatPr defaultColWidth="21.5" defaultRowHeight="12.75" x14ac:dyDescent="0.2"/>
  <cols>
    <col min="1" max="1" width="0.6640625" style="3" customWidth="1"/>
    <col min="2" max="2" width="48.1640625" style="3" customWidth="1"/>
    <col min="3" max="3" width="0.6640625" style="3" customWidth="1"/>
    <col min="4" max="4" width="13.5" style="3" customWidth="1"/>
    <col min="5" max="5" width="0.6640625" style="3" customWidth="1"/>
    <col min="6" max="6" width="13.5" style="3" customWidth="1"/>
    <col min="7" max="7" width="0.6640625" style="3" customWidth="1"/>
    <col min="8" max="8" width="13.5" style="3" customWidth="1"/>
    <col min="9" max="9" width="0.6640625" style="3" customWidth="1"/>
    <col min="10" max="10" width="13.5" style="3" customWidth="1"/>
    <col min="11" max="11" width="0.6640625" style="3" customWidth="1"/>
    <col min="12" max="12" width="13.5" style="3" customWidth="1"/>
    <col min="13" max="16384" width="21.5" style="3"/>
  </cols>
  <sheetData>
    <row r="1" spans="2:13" ht="15.75" x14ac:dyDescent="0.25">
      <c r="B1" s="75" t="s">
        <v>0</v>
      </c>
      <c r="C1" s="88"/>
      <c r="D1" s="88"/>
      <c r="E1" s="88"/>
      <c r="F1" s="88"/>
      <c r="G1" s="88"/>
      <c r="H1" s="88"/>
      <c r="I1" s="88"/>
      <c r="J1" s="88"/>
      <c r="K1" s="88"/>
      <c r="L1" s="72"/>
    </row>
    <row r="2" spans="2:13" x14ac:dyDescent="0.2">
      <c r="B2" s="81" t="s">
        <v>260</v>
      </c>
      <c r="C2" s="89"/>
      <c r="D2" s="89"/>
      <c r="E2" s="89"/>
      <c r="F2" s="89"/>
      <c r="G2" s="89"/>
      <c r="H2" s="89"/>
      <c r="I2" s="89"/>
      <c r="J2" s="89"/>
      <c r="K2" s="89"/>
      <c r="L2" s="72"/>
    </row>
    <row r="3" spans="2:13" x14ac:dyDescent="0.2">
      <c r="B3" s="2"/>
    </row>
    <row r="4" spans="2:13" x14ac:dyDescent="0.2">
      <c r="B4" s="2"/>
      <c r="G4" s="4"/>
      <c r="H4" s="4"/>
      <c r="I4" s="4"/>
      <c r="J4" s="4"/>
      <c r="K4" s="4"/>
      <c r="L4" s="4"/>
    </row>
    <row r="5" spans="2:13" ht="25.5" x14ac:dyDescent="0.2">
      <c r="B5" s="5" t="s">
        <v>69</v>
      </c>
      <c r="C5" s="4"/>
      <c r="D5" s="6" t="s">
        <v>261</v>
      </c>
      <c r="E5" s="4"/>
      <c r="F5" s="6" t="s">
        <v>63</v>
      </c>
      <c r="G5" s="4"/>
      <c r="H5" s="6" t="s">
        <v>64</v>
      </c>
      <c r="I5" s="4"/>
      <c r="J5" s="6" t="s">
        <v>65</v>
      </c>
      <c r="K5" s="4"/>
      <c r="L5" s="6" t="s">
        <v>262</v>
      </c>
      <c r="M5" s="65"/>
    </row>
    <row r="6" spans="2:13" x14ac:dyDescent="0.2">
      <c r="B6" s="2"/>
      <c r="C6" s="65"/>
      <c r="D6" s="65"/>
      <c r="E6" s="65"/>
      <c r="F6" s="65"/>
      <c r="G6" s="65"/>
      <c r="H6" s="65"/>
      <c r="I6" s="65"/>
      <c r="J6" s="65"/>
      <c r="K6" s="65"/>
      <c r="L6" s="65"/>
    </row>
    <row r="7" spans="2:13" x14ac:dyDescent="0.2">
      <c r="B7" s="13" t="s">
        <v>19</v>
      </c>
      <c r="C7" s="14"/>
      <c r="D7" s="15">
        <v>2053</v>
      </c>
      <c r="E7" s="14"/>
      <c r="F7" s="15">
        <v>2051</v>
      </c>
      <c r="G7" s="14"/>
      <c r="H7" s="15">
        <v>2056</v>
      </c>
      <c r="I7" s="14"/>
      <c r="J7" s="15">
        <v>2033</v>
      </c>
      <c r="K7" s="14"/>
      <c r="L7" s="15">
        <f>SUM(D7:J7)</f>
        <v>8193</v>
      </c>
    </row>
    <row r="8" spans="2:13" x14ac:dyDescent="0.2">
      <c r="B8" s="13" t="s">
        <v>222</v>
      </c>
      <c r="C8" s="29"/>
      <c r="D8" s="30">
        <v>-708</v>
      </c>
      <c r="E8" s="29"/>
      <c r="F8" s="30">
        <v>-694</v>
      </c>
      <c r="G8" s="29"/>
      <c r="H8" s="30">
        <v>-676</v>
      </c>
      <c r="I8" s="29"/>
      <c r="J8" s="30">
        <v>-675</v>
      </c>
      <c r="K8" s="29"/>
      <c r="L8" s="30">
        <f>SUM(D8:J8)</f>
        <v>-2753</v>
      </c>
    </row>
    <row r="9" spans="2:13" x14ac:dyDescent="0.2">
      <c r="B9" s="13" t="s">
        <v>263</v>
      </c>
      <c r="C9" s="29"/>
      <c r="D9" s="30">
        <v>-344</v>
      </c>
      <c r="E9" s="29"/>
      <c r="F9" s="30">
        <v>-338</v>
      </c>
      <c r="G9" s="29"/>
      <c r="H9" s="30">
        <v>-339</v>
      </c>
      <c r="I9" s="29"/>
      <c r="J9" s="30">
        <v>-337</v>
      </c>
      <c r="K9" s="29"/>
      <c r="L9" s="30">
        <f>SUM(D9:J9)</f>
        <v>-1358</v>
      </c>
    </row>
    <row r="10" spans="2:13" x14ac:dyDescent="0.2">
      <c r="B10" s="13" t="s">
        <v>264</v>
      </c>
      <c r="C10" s="41"/>
      <c r="D10" s="30">
        <v>-369</v>
      </c>
      <c r="E10" s="41"/>
      <c r="F10" s="30">
        <v>-356</v>
      </c>
      <c r="G10" s="41"/>
      <c r="H10" s="30">
        <v>-357</v>
      </c>
      <c r="I10" s="41"/>
      <c r="J10" s="30">
        <v>-348</v>
      </c>
      <c r="K10" s="41"/>
      <c r="L10" s="30">
        <f>SUM(D10:J10)</f>
        <v>-1430</v>
      </c>
    </row>
    <row r="11" spans="2:13" x14ac:dyDescent="0.2">
      <c r="B11" s="13" t="s">
        <v>265</v>
      </c>
      <c r="C11" s="29"/>
      <c r="D11" s="30">
        <v>49</v>
      </c>
      <c r="E11" s="29"/>
      <c r="F11" s="30">
        <v>47</v>
      </c>
      <c r="G11" s="29"/>
      <c r="H11" s="30">
        <v>31</v>
      </c>
      <c r="I11" s="29"/>
      <c r="J11" s="30">
        <v>43</v>
      </c>
      <c r="K11" s="29"/>
      <c r="L11" s="30">
        <f>SUM(D11:J11)</f>
        <v>170</v>
      </c>
    </row>
    <row r="12" spans="2:13" x14ac:dyDescent="0.2">
      <c r="B12" s="7" t="s">
        <v>45</v>
      </c>
      <c r="C12" s="8"/>
      <c r="D12" s="21">
        <f>SUM(D7:D11)</f>
        <v>681</v>
      </c>
      <c r="E12" s="8"/>
      <c r="F12" s="21">
        <f>SUM(F7:F11)</f>
        <v>710</v>
      </c>
      <c r="G12" s="8"/>
      <c r="H12" s="21">
        <f>SUM(H7:H11)</f>
        <v>715</v>
      </c>
      <c r="I12" s="8"/>
      <c r="J12" s="21">
        <f>SUM(J7:J11)</f>
        <v>716</v>
      </c>
      <c r="K12" s="8"/>
      <c r="L12" s="21">
        <f>SUM(L7:L11)</f>
        <v>2822</v>
      </c>
    </row>
    <row r="13" spans="2:13" x14ac:dyDescent="0.2">
      <c r="B13" s="64"/>
      <c r="C13" s="64"/>
      <c r="D13" s="64"/>
      <c r="E13" s="64"/>
      <c r="F13" s="64"/>
      <c r="G13" s="64"/>
      <c r="H13" s="64"/>
      <c r="I13" s="64"/>
      <c r="J13" s="64"/>
      <c r="K13" s="64"/>
      <c r="L13" s="64"/>
    </row>
    <row r="14" spans="2:13" x14ac:dyDescent="0.2">
      <c r="B14" s="74"/>
      <c r="C14" s="74"/>
      <c r="D14" s="74"/>
      <c r="E14" s="74"/>
      <c r="F14" s="74"/>
      <c r="G14" s="74"/>
      <c r="H14" s="74"/>
      <c r="I14" s="74"/>
      <c r="J14" s="74"/>
      <c r="K14" s="74"/>
      <c r="L14" s="72"/>
    </row>
    <row r="15" spans="2:13" x14ac:dyDescent="0.2">
      <c r="B15" s="65"/>
      <c r="C15" s="65"/>
      <c r="D15" s="65"/>
      <c r="E15" s="65"/>
      <c r="F15" s="65"/>
      <c r="G15" s="65"/>
      <c r="H15" s="65"/>
      <c r="I15" s="65"/>
      <c r="J15" s="65"/>
      <c r="K15" s="65"/>
      <c r="L15" s="65"/>
    </row>
  </sheetData>
  <mergeCells count="3">
    <mergeCell ref="B1:L1"/>
    <mergeCell ref="B2:L2"/>
    <mergeCell ref="B14:L14"/>
  </mergeCells>
  <pageMargins left="0.7" right="0.7" top="0.75" bottom="0.75" header="0.3" footer="0.3"/>
  <pageSetup scale="9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4"/>
  <sheetViews>
    <sheetView workbookViewId="0">
      <selection activeCell="B17" sqref="A1:D17"/>
    </sheetView>
  </sheetViews>
  <sheetFormatPr defaultColWidth="21.5" defaultRowHeight="12.75" x14ac:dyDescent="0.2"/>
  <cols>
    <col min="1" max="1" width="1.1640625" style="3" customWidth="1"/>
    <col min="2" max="2" width="60.33203125" style="3" customWidth="1"/>
    <col min="3" max="3" width="1.83203125" style="3" customWidth="1"/>
    <col min="4" max="16384" width="21.5" style="3"/>
  </cols>
  <sheetData>
    <row r="1" spans="1:26" ht="13.5" x14ac:dyDescent="0.25">
      <c r="B1" s="75" t="s">
        <v>0</v>
      </c>
      <c r="C1" s="71"/>
      <c r="D1" s="71"/>
      <c r="E1" s="2"/>
      <c r="F1" s="2"/>
      <c r="G1" s="2"/>
      <c r="H1" s="2"/>
      <c r="I1" s="2"/>
      <c r="J1" s="2"/>
      <c r="K1" s="2"/>
      <c r="L1" s="2"/>
      <c r="M1" s="2"/>
      <c r="N1" s="2"/>
      <c r="O1" s="2"/>
      <c r="P1" s="2"/>
      <c r="Q1" s="2"/>
      <c r="R1" s="2"/>
      <c r="S1" s="2"/>
      <c r="T1" s="2"/>
      <c r="U1" s="2"/>
      <c r="V1" s="2"/>
      <c r="W1" s="2"/>
      <c r="X1" s="2"/>
      <c r="Y1" s="2"/>
      <c r="Z1" s="2"/>
    </row>
    <row r="2" spans="1:26" x14ac:dyDescent="0.2">
      <c r="B2" s="81" t="s">
        <v>266</v>
      </c>
      <c r="C2" s="71"/>
      <c r="D2" s="71"/>
      <c r="E2" s="2"/>
      <c r="F2" s="2"/>
      <c r="G2" s="2"/>
      <c r="H2" s="2"/>
      <c r="I2" s="2"/>
      <c r="J2" s="2"/>
      <c r="K2" s="2"/>
      <c r="L2" s="2"/>
      <c r="M2" s="2"/>
      <c r="N2" s="2"/>
      <c r="O2" s="2"/>
      <c r="P2" s="2"/>
      <c r="Q2" s="2"/>
      <c r="R2" s="2"/>
      <c r="S2" s="2"/>
      <c r="T2" s="2"/>
      <c r="U2" s="2"/>
      <c r="V2" s="2"/>
      <c r="W2" s="2"/>
      <c r="X2" s="2"/>
      <c r="Y2" s="2"/>
      <c r="Z2" s="2"/>
    </row>
    <row r="3" spans="1:26" x14ac:dyDescent="0.2">
      <c r="B3" s="18"/>
      <c r="C3" s="2"/>
      <c r="D3" s="2"/>
      <c r="E3" s="2"/>
      <c r="F3" s="2"/>
      <c r="G3" s="2"/>
      <c r="H3" s="2"/>
      <c r="I3" s="2"/>
      <c r="J3" s="2"/>
      <c r="K3" s="2"/>
      <c r="L3" s="2"/>
      <c r="M3" s="2"/>
      <c r="N3" s="2"/>
      <c r="O3" s="2"/>
      <c r="P3" s="2"/>
      <c r="Q3" s="2"/>
      <c r="R3" s="2"/>
      <c r="S3" s="2"/>
      <c r="T3" s="2"/>
      <c r="U3" s="2"/>
      <c r="V3" s="2"/>
      <c r="W3" s="2"/>
      <c r="X3" s="2"/>
      <c r="Y3" s="2"/>
      <c r="Z3" s="2"/>
    </row>
    <row r="4" spans="1:26" x14ac:dyDescent="0.2">
      <c r="B4" s="5" t="s">
        <v>69</v>
      </c>
      <c r="C4" s="2"/>
      <c r="D4" s="66"/>
      <c r="E4" s="2"/>
      <c r="F4" s="2"/>
      <c r="G4" s="2"/>
      <c r="H4" s="2"/>
      <c r="I4" s="2"/>
      <c r="J4" s="2"/>
      <c r="K4" s="2"/>
      <c r="L4" s="2"/>
      <c r="M4" s="2"/>
      <c r="N4" s="2"/>
      <c r="O4" s="2"/>
      <c r="P4" s="2"/>
      <c r="Q4" s="2"/>
      <c r="R4" s="2"/>
      <c r="S4" s="2"/>
      <c r="T4" s="2"/>
      <c r="U4" s="2"/>
      <c r="V4" s="2"/>
      <c r="W4" s="2"/>
      <c r="X4" s="2"/>
      <c r="Y4" s="2"/>
      <c r="Z4" s="2"/>
    </row>
    <row r="5" spans="1:26" x14ac:dyDescent="0.2">
      <c r="B5" s="2"/>
      <c r="C5" s="2"/>
      <c r="D5" s="2"/>
      <c r="E5" s="2"/>
      <c r="F5" s="2"/>
      <c r="G5" s="2"/>
      <c r="H5" s="2"/>
      <c r="I5" s="2"/>
      <c r="J5" s="2"/>
      <c r="K5" s="2"/>
      <c r="L5" s="2"/>
      <c r="M5" s="2"/>
      <c r="N5" s="2"/>
      <c r="O5" s="2"/>
      <c r="P5" s="2"/>
      <c r="Q5" s="2"/>
      <c r="R5" s="2"/>
      <c r="S5" s="2"/>
      <c r="T5" s="2"/>
      <c r="U5" s="2"/>
      <c r="V5" s="2"/>
      <c r="W5" s="2"/>
      <c r="X5" s="2"/>
      <c r="Y5" s="2"/>
      <c r="Z5" s="2"/>
    </row>
    <row r="6" spans="1:26" x14ac:dyDescent="0.2">
      <c r="B6" s="13" t="s">
        <v>267</v>
      </c>
      <c r="C6" s="2"/>
      <c r="D6" s="15">
        <v>11013</v>
      </c>
      <c r="E6" s="2"/>
      <c r="F6" s="2"/>
      <c r="G6" s="2"/>
      <c r="H6" s="2"/>
      <c r="I6" s="2"/>
      <c r="J6" s="2"/>
      <c r="K6" s="2"/>
      <c r="L6" s="2"/>
      <c r="M6" s="2"/>
      <c r="N6" s="2"/>
      <c r="O6" s="2"/>
      <c r="P6" s="2"/>
      <c r="Q6" s="2"/>
      <c r="R6" s="2"/>
      <c r="S6" s="2"/>
      <c r="T6" s="2"/>
      <c r="U6" s="2"/>
      <c r="V6" s="2"/>
      <c r="W6" s="2"/>
      <c r="X6" s="2"/>
      <c r="Y6" s="2"/>
      <c r="Z6" s="2"/>
    </row>
    <row r="7" spans="1:26" x14ac:dyDescent="0.2">
      <c r="B7" s="2"/>
      <c r="C7" s="2"/>
      <c r="D7" s="2"/>
      <c r="E7" s="2"/>
      <c r="F7" s="2"/>
      <c r="G7" s="2"/>
      <c r="H7" s="2"/>
      <c r="I7" s="2"/>
      <c r="J7" s="2"/>
      <c r="K7" s="2"/>
      <c r="L7" s="2"/>
      <c r="M7" s="2"/>
      <c r="N7" s="2"/>
      <c r="O7" s="2"/>
      <c r="P7" s="2"/>
      <c r="Q7" s="2"/>
      <c r="R7" s="2"/>
      <c r="S7" s="2"/>
      <c r="T7" s="2"/>
      <c r="U7" s="2"/>
      <c r="V7" s="2"/>
      <c r="W7" s="2"/>
      <c r="X7" s="2"/>
      <c r="Y7" s="2"/>
      <c r="Z7" s="2"/>
    </row>
    <row r="8" spans="1:26" x14ac:dyDescent="0.2">
      <c r="B8" s="13" t="s">
        <v>268</v>
      </c>
      <c r="C8" s="2"/>
      <c r="D8" s="37">
        <v>-1569</v>
      </c>
      <c r="E8" s="2"/>
      <c r="F8" s="2"/>
      <c r="G8" s="2"/>
      <c r="H8" s="2"/>
      <c r="I8" s="2"/>
      <c r="J8" s="2"/>
      <c r="K8" s="2"/>
      <c r="L8" s="2"/>
      <c r="M8" s="2"/>
      <c r="N8" s="2"/>
      <c r="O8" s="2"/>
      <c r="P8" s="2"/>
      <c r="Q8" s="2"/>
      <c r="R8" s="2"/>
      <c r="S8" s="2"/>
      <c r="T8" s="2"/>
      <c r="U8" s="2"/>
      <c r="V8" s="2"/>
      <c r="W8" s="2"/>
      <c r="X8" s="2"/>
      <c r="Y8" s="2"/>
      <c r="Z8" s="2"/>
    </row>
    <row r="9" spans="1:26" x14ac:dyDescent="0.2">
      <c r="B9" s="2"/>
      <c r="C9" s="2"/>
      <c r="D9" s="29"/>
      <c r="E9" s="2"/>
      <c r="F9" s="2"/>
      <c r="G9" s="2"/>
      <c r="H9" s="2"/>
      <c r="I9" s="2"/>
      <c r="J9" s="2"/>
      <c r="K9" s="2"/>
      <c r="L9" s="2"/>
      <c r="M9" s="2"/>
      <c r="N9" s="2"/>
      <c r="O9" s="2"/>
      <c r="P9" s="2"/>
      <c r="Q9" s="2"/>
      <c r="R9" s="2"/>
      <c r="S9" s="2"/>
      <c r="T9" s="2"/>
      <c r="U9" s="2"/>
      <c r="V9" s="2"/>
      <c r="W9" s="2"/>
      <c r="X9" s="2"/>
      <c r="Y9" s="2"/>
      <c r="Z9" s="2"/>
    </row>
    <row r="10" spans="1:26" x14ac:dyDescent="0.2">
      <c r="B10" s="13" t="s">
        <v>269</v>
      </c>
      <c r="C10" s="2"/>
      <c r="D10" s="67">
        <v>9444</v>
      </c>
      <c r="E10" s="2"/>
      <c r="F10" s="2"/>
      <c r="G10" s="2"/>
      <c r="H10" s="2"/>
      <c r="I10" s="2"/>
      <c r="J10" s="2"/>
      <c r="K10" s="2"/>
      <c r="L10" s="2"/>
      <c r="M10" s="2"/>
      <c r="N10" s="2"/>
      <c r="O10" s="2"/>
      <c r="P10" s="2"/>
      <c r="Q10" s="2"/>
      <c r="R10" s="2"/>
      <c r="S10" s="2"/>
      <c r="T10" s="2"/>
      <c r="U10" s="2"/>
      <c r="V10" s="2"/>
      <c r="W10" s="2"/>
      <c r="X10" s="2"/>
      <c r="Y10" s="2"/>
      <c r="Z10" s="2"/>
    </row>
    <row r="11" spans="1:26" x14ac:dyDescent="0.2">
      <c r="B11" s="2"/>
      <c r="C11" s="2"/>
      <c r="D11" s="18"/>
      <c r="E11" s="2"/>
      <c r="F11" s="2"/>
      <c r="G11" s="2"/>
      <c r="H11" s="2"/>
      <c r="I11" s="2"/>
      <c r="J11" s="2"/>
      <c r="K11" s="2"/>
      <c r="L11" s="2"/>
      <c r="M11" s="2"/>
      <c r="N11" s="2"/>
      <c r="O11" s="2"/>
      <c r="P11" s="2"/>
      <c r="Q11" s="2"/>
      <c r="R11" s="2"/>
      <c r="S11" s="2"/>
      <c r="T11" s="2"/>
      <c r="U11" s="2"/>
      <c r="V11" s="2"/>
      <c r="W11" s="2"/>
      <c r="X11" s="2"/>
      <c r="Y11" s="2"/>
      <c r="Z11" s="2"/>
    </row>
    <row r="12" spans="1:26" ht="14.25" x14ac:dyDescent="0.2">
      <c r="B12" s="13" t="s">
        <v>270</v>
      </c>
      <c r="C12" s="2"/>
      <c r="D12" s="53">
        <v>2822</v>
      </c>
      <c r="E12" s="2"/>
      <c r="F12" s="2"/>
      <c r="G12" s="2"/>
      <c r="H12" s="2"/>
      <c r="I12" s="2"/>
      <c r="J12" s="2"/>
      <c r="K12" s="2"/>
      <c r="L12" s="2"/>
      <c r="M12" s="2"/>
      <c r="N12" s="2"/>
      <c r="O12" s="2"/>
      <c r="P12" s="2"/>
      <c r="Q12" s="2"/>
      <c r="R12" s="2"/>
      <c r="S12" s="2"/>
      <c r="T12" s="2"/>
      <c r="U12" s="2"/>
      <c r="V12" s="2"/>
      <c r="W12" s="2"/>
      <c r="X12" s="2"/>
      <c r="Y12" s="2"/>
      <c r="Z12" s="2"/>
    </row>
    <row r="13" spans="1:26" x14ac:dyDescent="0.2">
      <c r="B13" s="2"/>
      <c r="C13" s="2"/>
      <c r="D13" s="2"/>
      <c r="E13" s="2"/>
      <c r="F13" s="2"/>
      <c r="G13" s="2"/>
      <c r="H13" s="2"/>
      <c r="I13" s="2"/>
      <c r="J13" s="2"/>
      <c r="K13" s="2"/>
      <c r="L13" s="2"/>
      <c r="M13" s="2"/>
      <c r="N13" s="2"/>
      <c r="O13" s="2"/>
      <c r="P13" s="2"/>
      <c r="Q13" s="2"/>
      <c r="R13" s="2"/>
      <c r="S13" s="2"/>
      <c r="T13" s="2"/>
      <c r="U13" s="2"/>
      <c r="V13" s="2"/>
      <c r="W13" s="2"/>
      <c r="X13" s="2"/>
      <c r="Y13" s="2"/>
      <c r="Z13" s="2"/>
    </row>
    <row r="14" spans="1:26" x14ac:dyDescent="0.2">
      <c r="B14" s="13" t="s">
        <v>271</v>
      </c>
      <c r="C14" s="2"/>
      <c r="D14" s="68">
        <f>+D10/D12</f>
        <v>3.346562721474132</v>
      </c>
      <c r="E14" s="2"/>
      <c r="F14" s="2"/>
      <c r="G14" s="2"/>
      <c r="H14" s="2"/>
      <c r="I14" s="2"/>
      <c r="J14" s="2"/>
      <c r="K14" s="2"/>
      <c r="L14" s="2"/>
      <c r="M14" s="2"/>
      <c r="N14" s="2"/>
      <c r="O14" s="2"/>
      <c r="P14" s="2"/>
      <c r="Q14" s="2"/>
      <c r="R14" s="2"/>
      <c r="S14" s="2"/>
      <c r="T14" s="2"/>
      <c r="U14" s="2"/>
      <c r="V14" s="2"/>
      <c r="W14" s="2"/>
      <c r="X14" s="2"/>
      <c r="Y14" s="2"/>
      <c r="Z14" s="2"/>
    </row>
    <row r="15" spans="1:26" x14ac:dyDescent="0.2">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2"/>
      <c r="B17" s="70" t="s">
        <v>272</v>
      </c>
      <c r="C17" s="72"/>
      <c r="D17" s="72"/>
      <c r="E17" s="2"/>
      <c r="F17" s="2"/>
      <c r="G17" s="2"/>
      <c r="H17" s="2"/>
      <c r="I17" s="2"/>
      <c r="J17" s="2"/>
      <c r="K17" s="2"/>
      <c r="L17" s="2"/>
      <c r="M17" s="2"/>
      <c r="N17" s="2"/>
      <c r="O17" s="2"/>
      <c r="P17" s="2"/>
      <c r="Q17" s="2"/>
      <c r="R17" s="2"/>
      <c r="S17" s="2"/>
      <c r="T17" s="2"/>
      <c r="U17" s="2"/>
      <c r="V17" s="2"/>
      <c r="W17" s="2"/>
      <c r="X17" s="2"/>
      <c r="Y17" s="2"/>
      <c r="Z17" s="2"/>
    </row>
    <row r="18" spans="1:26" x14ac:dyDescent="0.2">
      <c r="A18" s="2"/>
      <c r="B18" s="2"/>
      <c r="C18" s="2"/>
      <c r="D18" s="29"/>
      <c r="E18" s="2"/>
      <c r="F18" s="2"/>
      <c r="G18" s="2"/>
      <c r="H18" s="2"/>
      <c r="I18" s="2"/>
      <c r="J18" s="2"/>
      <c r="K18" s="2"/>
      <c r="L18" s="2"/>
      <c r="M18" s="2"/>
      <c r="N18" s="2"/>
      <c r="O18" s="2"/>
      <c r="P18" s="2"/>
      <c r="Q18" s="2"/>
      <c r="R18" s="2"/>
      <c r="S18" s="2"/>
      <c r="T18" s="2"/>
      <c r="U18" s="2"/>
      <c r="V18" s="2"/>
      <c r="W18" s="2"/>
      <c r="X18" s="2"/>
      <c r="Y18" s="2"/>
      <c r="Z18" s="2"/>
    </row>
    <row r="19" spans="1:26" x14ac:dyDescent="0.2">
      <c r="A19" s="2"/>
      <c r="E19" s="2"/>
      <c r="F19" s="2"/>
      <c r="G19" s="2"/>
      <c r="H19" s="2"/>
      <c r="I19" s="2"/>
      <c r="J19" s="2"/>
      <c r="K19" s="2"/>
      <c r="L19" s="2"/>
      <c r="M19" s="2"/>
      <c r="N19" s="2"/>
      <c r="O19" s="2"/>
      <c r="P19" s="2"/>
      <c r="Q19" s="2"/>
      <c r="R19" s="2"/>
      <c r="S19" s="2"/>
      <c r="T19" s="2"/>
      <c r="U19" s="2"/>
      <c r="V19" s="2"/>
      <c r="W19" s="2"/>
      <c r="X19" s="2"/>
      <c r="Y19" s="2"/>
      <c r="Z19" s="2"/>
    </row>
    <row r="20" spans="1:26" x14ac:dyDescent="0.2">
      <c r="A20" s="2"/>
      <c r="E20" s="2"/>
      <c r="F20" s="2"/>
      <c r="G20" s="2"/>
      <c r="H20" s="2"/>
      <c r="I20" s="2"/>
      <c r="J20" s="2"/>
      <c r="K20" s="2"/>
      <c r="L20" s="2"/>
      <c r="M20" s="2"/>
      <c r="N20" s="2"/>
      <c r="O20" s="2"/>
      <c r="P20" s="2"/>
      <c r="Q20" s="2"/>
      <c r="R20" s="2"/>
      <c r="S20" s="2"/>
      <c r="T20" s="2"/>
      <c r="U20" s="2"/>
      <c r="V20" s="2"/>
      <c r="W20" s="2"/>
      <c r="X20" s="2"/>
      <c r="Y20" s="2"/>
      <c r="Z20" s="2"/>
    </row>
    <row r="21" spans="1:26" x14ac:dyDescent="0.2">
      <c r="A21" s="2"/>
      <c r="E21" s="2"/>
      <c r="F21" s="2"/>
      <c r="G21" s="2"/>
      <c r="H21" s="2"/>
      <c r="I21" s="2"/>
      <c r="J21" s="2"/>
      <c r="K21" s="2"/>
      <c r="L21" s="2"/>
      <c r="M21" s="2"/>
      <c r="N21" s="2"/>
      <c r="O21" s="2"/>
      <c r="P21" s="2"/>
      <c r="Q21" s="2"/>
      <c r="R21" s="2"/>
      <c r="S21" s="2"/>
      <c r="T21" s="2"/>
      <c r="U21" s="2"/>
      <c r="V21" s="2"/>
      <c r="W21" s="2"/>
      <c r="X21" s="2"/>
      <c r="Y21" s="2"/>
      <c r="Z21" s="2"/>
    </row>
    <row r="22" spans="1:26" x14ac:dyDescent="0.2">
      <c r="A22" s="2"/>
      <c r="E22" s="2"/>
      <c r="F22" s="2"/>
      <c r="G22" s="2"/>
      <c r="H22" s="2"/>
      <c r="I22" s="2"/>
      <c r="J22" s="2"/>
      <c r="K22" s="2"/>
      <c r="L22" s="2"/>
      <c r="M22" s="2"/>
      <c r="N22" s="2"/>
      <c r="O22" s="2"/>
      <c r="P22" s="2"/>
      <c r="Q22" s="2"/>
      <c r="R22" s="2"/>
      <c r="S22" s="2"/>
      <c r="T22" s="2"/>
      <c r="U22" s="2"/>
      <c r="V22" s="2"/>
      <c r="W22" s="2"/>
      <c r="X22" s="2"/>
      <c r="Y22" s="2"/>
      <c r="Z22" s="2"/>
    </row>
    <row r="23" spans="1:26" x14ac:dyDescent="0.2">
      <c r="A23" s="2"/>
      <c r="E23" s="2"/>
      <c r="F23" s="2"/>
      <c r="G23" s="2"/>
      <c r="H23" s="2"/>
      <c r="I23" s="2"/>
      <c r="J23" s="2"/>
      <c r="K23" s="2"/>
      <c r="L23" s="2"/>
      <c r="M23" s="2"/>
      <c r="N23" s="2"/>
      <c r="O23" s="2"/>
      <c r="P23" s="2"/>
      <c r="Q23" s="2"/>
      <c r="R23" s="2"/>
      <c r="S23" s="2"/>
      <c r="T23" s="2"/>
      <c r="U23" s="2"/>
      <c r="V23" s="2"/>
      <c r="W23" s="2"/>
      <c r="X23" s="2"/>
      <c r="Y23" s="2"/>
      <c r="Z23" s="2"/>
    </row>
    <row r="24" spans="1:26" x14ac:dyDescent="0.2">
      <c r="A24" s="2"/>
      <c r="D24" s="36"/>
      <c r="E24" s="2"/>
      <c r="F24" s="2"/>
      <c r="G24" s="2"/>
      <c r="H24" s="2"/>
      <c r="I24" s="2"/>
      <c r="J24" s="2"/>
      <c r="K24" s="2"/>
      <c r="L24" s="2"/>
      <c r="M24" s="2"/>
      <c r="N24" s="2"/>
      <c r="O24" s="2"/>
      <c r="P24" s="2"/>
      <c r="Q24" s="2"/>
      <c r="R24" s="2"/>
      <c r="S24" s="2"/>
      <c r="T24" s="2"/>
      <c r="U24" s="2"/>
      <c r="V24" s="2"/>
      <c r="W24" s="2"/>
      <c r="X24" s="2"/>
      <c r="Y24" s="2"/>
      <c r="Z24" s="2"/>
    </row>
    <row r="25" spans="1:26" x14ac:dyDescent="0.2">
      <c r="A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sheetData>
  <mergeCells count="3">
    <mergeCell ref="B1:D1"/>
    <mergeCell ref="B2:D2"/>
    <mergeCell ref="B17:D1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8"/>
  <sheetViews>
    <sheetView workbookViewId="0">
      <selection activeCell="B27" sqref="B26:B27"/>
    </sheetView>
  </sheetViews>
  <sheetFormatPr defaultColWidth="21.5" defaultRowHeight="12.75" x14ac:dyDescent="0.2"/>
  <cols>
    <col min="1" max="1" width="32" style="3" customWidth="1"/>
    <col min="2" max="2" width="0.6640625" style="3" customWidth="1"/>
    <col min="3" max="3" width="9.83203125" style="3" customWidth="1"/>
    <col min="4" max="4" width="0.6640625" style="3" customWidth="1"/>
    <col min="5" max="5" width="9.83203125" style="3" customWidth="1"/>
    <col min="6" max="6" width="0.6640625" style="3" customWidth="1"/>
    <col min="7" max="7" width="9.83203125" style="3" customWidth="1"/>
    <col min="8" max="8" width="0.6640625" style="3" customWidth="1"/>
    <col min="9" max="9" width="9.83203125" style="3" customWidth="1"/>
    <col min="10" max="10" width="0.6640625" style="3" customWidth="1"/>
    <col min="11" max="11" width="9.83203125" style="3" customWidth="1"/>
    <col min="12" max="12" width="0.6640625" style="3" customWidth="1"/>
    <col min="13" max="13" width="11.6640625" style="3" customWidth="1"/>
    <col min="14" max="14" width="0.6640625" style="3" customWidth="1"/>
    <col min="15" max="15" width="17" style="3" customWidth="1"/>
    <col min="16" max="16" width="0.6640625" style="3" customWidth="1"/>
    <col min="17" max="17" width="11.83203125" style="3" customWidth="1"/>
    <col min="18" max="18" width="0.6640625" style="3" customWidth="1"/>
    <col min="19" max="19" width="16.33203125" style="3" customWidth="1"/>
    <col min="20" max="20" width="0.6640625" style="3" customWidth="1"/>
    <col min="21" max="21" width="9.83203125" style="3" customWidth="1"/>
    <col min="22" max="22" width="1" style="3" customWidth="1"/>
    <col min="23" max="16384" width="21.5" style="3"/>
  </cols>
  <sheetData>
    <row r="1" spans="1:23" ht="15.75" customHeight="1" x14ac:dyDescent="0.25">
      <c r="A1" s="78" t="s">
        <v>22</v>
      </c>
      <c r="B1" s="78"/>
      <c r="C1" s="78"/>
      <c r="D1" s="78"/>
      <c r="E1" s="78"/>
      <c r="F1" s="78"/>
      <c r="G1" s="78"/>
      <c r="H1" s="78"/>
      <c r="I1" s="78"/>
      <c r="J1" s="78"/>
      <c r="K1" s="78"/>
      <c r="L1" s="78"/>
      <c r="M1" s="78"/>
      <c r="N1" s="78"/>
      <c r="O1" s="78"/>
      <c r="P1" s="78"/>
      <c r="Q1" s="78"/>
      <c r="R1" s="78"/>
      <c r="S1" s="78"/>
      <c r="T1" s="78"/>
      <c r="U1" s="78"/>
      <c r="V1" s="2"/>
    </row>
    <row r="2" spans="1:23" x14ac:dyDescent="0.2">
      <c r="A2" s="7" t="s">
        <v>23</v>
      </c>
      <c r="B2" s="2"/>
      <c r="C2" s="2"/>
      <c r="D2" s="2"/>
      <c r="E2" s="2"/>
      <c r="F2" s="2"/>
      <c r="G2" s="2"/>
      <c r="H2" s="2"/>
      <c r="I2" s="2"/>
      <c r="J2" s="2"/>
      <c r="K2" s="2"/>
      <c r="L2" s="2"/>
      <c r="M2" s="4"/>
      <c r="N2" s="2"/>
      <c r="O2" s="4"/>
      <c r="P2" s="2"/>
      <c r="Q2" s="4"/>
      <c r="R2" s="2"/>
      <c r="S2" s="4"/>
      <c r="T2" s="2"/>
      <c r="U2" s="4"/>
      <c r="V2" s="4"/>
    </row>
    <row r="3" spans="1:23" x14ac:dyDescent="0.2">
      <c r="A3" s="2"/>
      <c r="B3" s="2"/>
      <c r="C3" s="2"/>
      <c r="D3" s="2"/>
      <c r="E3" s="2"/>
      <c r="F3" s="2"/>
      <c r="G3" s="2"/>
      <c r="H3" s="2"/>
      <c r="I3" s="2"/>
      <c r="J3" s="2"/>
      <c r="K3" s="2"/>
      <c r="L3" s="2"/>
      <c r="M3" s="4"/>
      <c r="N3" s="2"/>
      <c r="O3" s="22" t="s">
        <v>24</v>
      </c>
      <c r="P3" s="2"/>
      <c r="Q3" s="4"/>
      <c r="R3" s="2"/>
      <c r="S3" s="22" t="s">
        <v>25</v>
      </c>
      <c r="T3" s="2"/>
      <c r="U3" s="4"/>
      <c r="V3" s="4"/>
    </row>
    <row r="4" spans="1:23" x14ac:dyDescent="0.2">
      <c r="A4" s="2"/>
      <c r="B4" s="2"/>
      <c r="C4" s="2"/>
      <c r="D4" s="2"/>
      <c r="E4" s="2"/>
      <c r="F4" s="2"/>
      <c r="G4" s="2"/>
      <c r="H4" s="2"/>
      <c r="I4" s="2"/>
      <c r="J4" s="2"/>
      <c r="K4" s="2"/>
      <c r="L4" s="80"/>
      <c r="M4" s="76" t="s">
        <v>26</v>
      </c>
      <c r="N4" s="71"/>
      <c r="O4" s="76" t="s">
        <v>27</v>
      </c>
      <c r="P4" s="71"/>
      <c r="Q4" s="76" t="s">
        <v>28</v>
      </c>
      <c r="R4" s="71"/>
      <c r="S4" s="76" t="s">
        <v>29</v>
      </c>
      <c r="T4" s="71"/>
      <c r="U4" s="76" t="s">
        <v>30</v>
      </c>
      <c r="V4" s="79"/>
    </row>
    <row r="5" spans="1:23" ht="40.5" customHeight="1" x14ac:dyDescent="0.2">
      <c r="A5" s="5" t="s">
        <v>3</v>
      </c>
      <c r="B5" s="4"/>
      <c r="C5" s="6" t="s">
        <v>31</v>
      </c>
      <c r="D5" s="2"/>
      <c r="E5" s="6" t="s">
        <v>32</v>
      </c>
      <c r="F5" s="2"/>
      <c r="G5" s="6" t="s">
        <v>6</v>
      </c>
      <c r="H5" s="2"/>
      <c r="I5" s="6" t="s">
        <v>7</v>
      </c>
      <c r="J5" s="2"/>
      <c r="K5" s="6" t="s">
        <v>8</v>
      </c>
      <c r="L5" s="72"/>
      <c r="M5" s="77"/>
      <c r="N5" s="71"/>
      <c r="O5" s="80"/>
      <c r="P5" s="72"/>
      <c r="Q5" s="77"/>
      <c r="R5" s="71"/>
      <c r="S5" s="80"/>
      <c r="T5" s="72"/>
      <c r="U5" s="77"/>
      <c r="V5" s="72"/>
    </row>
    <row r="6" spans="1:23" x14ac:dyDescent="0.2">
      <c r="A6" s="7" t="s">
        <v>9</v>
      </c>
      <c r="B6" s="2"/>
      <c r="C6" s="9">
        <f>+C7+C8</f>
        <v>1551</v>
      </c>
      <c r="D6" s="8"/>
      <c r="E6" s="9">
        <f>+E7+E8</f>
        <v>1572</v>
      </c>
      <c r="F6" s="8"/>
      <c r="G6" s="9">
        <v>1601</v>
      </c>
      <c r="H6" s="8"/>
      <c r="I6" s="9">
        <v>1605</v>
      </c>
      <c r="J6" s="8"/>
      <c r="K6" s="9">
        <f>+K7+K8</f>
        <v>1572</v>
      </c>
      <c r="L6" s="8"/>
      <c r="M6" s="23">
        <f>+(K6-C6)/C6</f>
        <v>1.3539651837524178E-2</v>
      </c>
      <c r="N6" s="18"/>
      <c r="O6" s="24">
        <v>1.3599999999999999E-2</v>
      </c>
      <c r="P6" s="18"/>
      <c r="Q6" s="23">
        <f>+(K6-I6)/I6</f>
        <v>-2.0560747663551402E-2</v>
      </c>
      <c r="R6" s="18"/>
      <c r="S6" s="24">
        <v>-2.1000000000000001E-2</v>
      </c>
      <c r="T6" s="18"/>
      <c r="U6" s="12">
        <f>+U7+U8</f>
        <v>0.82450777202072545</v>
      </c>
      <c r="V6" s="19"/>
      <c r="W6" s="25"/>
    </row>
    <row r="7" spans="1:23" x14ac:dyDescent="0.2">
      <c r="A7" s="13" t="s">
        <v>10</v>
      </c>
      <c r="B7" s="2"/>
      <c r="C7" s="15">
        <v>426</v>
      </c>
      <c r="D7" s="14"/>
      <c r="E7" s="15">
        <v>430</v>
      </c>
      <c r="F7" s="14"/>
      <c r="G7" s="15">
        <v>434</v>
      </c>
      <c r="H7" s="14"/>
      <c r="I7" s="15">
        <v>443</v>
      </c>
      <c r="J7" s="14"/>
      <c r="K7" s="15">
        <v>412</v>
      </c>
      <c r="L7" s="14"/>
      <c r="M7" s="26">
        <f>+(K7-C7)/C7</f>
        <v>-3.2863849765258218E-2</v>
      </c>
      <c r="N7" s="2"/>
      <c r="O7" s="26">
        <v>-3.2599999999999997E-2</v>
      </c>
      <c r="P7" s="2"/>
      <c r="Q7" s="26">
        <f>+(K7-I7)/I7</f>
        <v>-6.9977426636568849E-2</v>
      </c>
      <c r="R7" s="2"/>
      <c r="S7" s="26">
        <v>-7.0000000000000007E-2</v>
      </c>
      <c r="T7" s="2"/>
      <c r="U7" s="17">
        <f>+K7/$K$23</f>
        <v>0.21347150259067357</v>
      </c>
      <c r="V7" s="2"/>
      <c r="W7" s="25"/>
    </row>
    <row r="8" spans="1:23" x14ac:dyDescent="0.2">
      <c r="A8" s="13" t="s">
        <v>11</v>
      </c>
      <c r="B8" s="2"/>
      <c r="C8" s="15">
        <v>1125</v>
      </c>
      <c r="D8" s="14"/>
      <c r="E8" s="15">
        <v>1142</v>
      </c>
      <c r="F8" s="14"/>
      <c r="G8" s="15">
        <v>1167</v>
      </c>
      <c r="H8" s="14"/>
      <c r="I8" s="15">
        <v>1162</v>
      </c>
      <c r="J8" s="14"/>
      <c r="K8" s="15">
        <v>1160</v>
      </c>
      <c r="L8" s="14"/>
      <c r="M8" s="26">
        <f>+(K8-C8)/C8</f>
        <v>3.111111111111111E-2</v>
      </c>
      <c r="N8" s="2"/>
      <c r="O8" s="26">
        <v>3.1099999999999999E-2</v>
      </c>
      <c r="P8" s="2"/>
      <c r="Q8" s="26">
        <f>+(K8-I8)/I8</f>
        <v>-1.7211703958691911E-3</v>
      </c>
      <c r="R8" s="2"/>
      <c r="S8" s="26">
        <v>-1.8E-3</v>
      </c>
      <c r="T8" s="2"/>
      <c r="U8" s="17">
        <f>+K8/$K$23+0.01</f>
        <v>0.61103626943005185</v>
      </c>
      <c r="V8" s="2"/>
      <c r="W8" s="25"/>
    </row>
    <row r="9" spans="1:23" x14ac:dyDescent="0.2">
      <c r="A9" s="2"/>
      <c r="B9" s="2"/>
      <c r="C9" s="2"/>
      <c r="D9" s="2"/>
      <c r="E9" s="2"/>
      <c r="F9" s="2"/>
      <c r="G9" s="2"/>
      <c r="H9" s="2"/>
      <c r="I9" s="2"/>
      <c r="J9" s="2"/>
      <c r="K9" s="2"/>
      <c r="L9" s="2"/>
      <c r="M9" s="27"/>
      <c r="N9" s="2"/>
      <c r="O9" s="27"/>
      <c r="P9" s="2"/>
      <c r="Q9" s="27"/>
      <c r="R9" s="2"/>
      <c r="S9" s="27"/>
      <c r="T9" s="2"/>
      <c r="U9" s="16"/>
      <c r="V9" s="2"/>
      <c r="W9" s="25"/>
    </row>
    <row r="10" spans="1:23" x14ac:dyDescent="0.2">
      <c r="A10" s="7" t="s">
        <v>12</v>
      </c>
      <c r="B10" s="2"/>
      <c r="C10" s="9">
        <f>+C11+C12+C13</f>
        <v>211</v>
      </c>
      <c r="D10" s="8"/>
      <c r="E10" s="9">
        <f>+E11+E12+E13</f>
        <v>212</v>
      </c>
      <c r="F10" s="8"/>
      <c r="G10" s="9">
        <v>191</v>
      </c>
      <c r="H10" s="8"/>
      <c r="I10" s="9">
        <v>191</v>
      </c>
      <c r="J10" s="8"/>
      <c r="K10" s="9">
        <f>+K11+K12+K13</f>
        <v>182</v>
      </c>
      <c r="L10" s="8"/>
      <c r="M10" s="23">
        <f>+(K10-C10)/C10</f>
        <v>-0.13744075829383887</v>
      </c>
      <c r="N10" s="18"/>
      <c r="O10" s="23">
        <v>-7.6999999999999999E-2</v>
      </c>
      <c r="P10" s="18"/>
      <c r="Q10" s="23">
        <f>+(K10-I10)/I10</f>
        <v>-4.712041884816754E-2</v>
      </c>
      <c r="R10" s="18"/>
      <c r="S10" s="23">
        <v>-1.12E-2</v>
      </c>
      <c r="T10" s="18"/>
      <c r="U10" s="12">
        <f>+U11+U12+U13</f>
        <v>9.4300518134715017E-2</v>
      </c>
      <c r="V10" s="19"/>
      <c r="W10" s="25"/>
    </row>
    <row r="11" spans="1:23" x14ac:dyDescent="0.2">
      <c r="A11" s="13" t="s">
        <v>10</v>
      </c>
      <c r="B11" s="2"/>
      <c r="C11" s="15">
        <v>70</v>
      </c>
      <c r="D11" s="14"/>
      <c r="E11" s="15">
        <v>68</v>
      </c>
      <c r="F11" s="14"/>
      <c r="G11" s="15">
        <v>65</v>
      </c>
      <c r="H11" s="14"/>
      <c r="I11" s="15">
        <v>63</v>
      </c>
      <c r="J11" s="14"/>
      <c r="K11" s="15">
        <v>61</v>
      </c>
      <c r="L11" s="14"/>
      <c r="M11" s="26">
        <f>+(K11-C11)/C11</f>
        <v>-0.12857142857142856</v>
      </c>
      <c r="N11" s="2"/>
      <c r="O11" s="26">
        <v>-8.43E-2</v>
      </c>
      <c r="P11" s="2"/>
      <c r="Q11" s="26">
        <f>+(K11-I11)/I11</f>
        <v>-3.1746031746031744E-2</v>
      </c>
      <c r="R11" s="2"/>
      <c r="S11" s="26">
        <v>-1.2800000000000001E-2</v>
      </c>
      <c r="T11" s="2"/>
      <c r="U11" s="17">
        <f>+K11/$K$23</f>
        <v>3.1606217616580314E-2</v>
      </c>
      <c r="V11" s="2"/>
      <c r="W11" s="25"/>
    </row>
    <row r="12" spans="1:23" x14ac:dyDescent="0.2">
      <c r="A12" s="13" t="s">
        <v>33</v>
      </c>
      <c r="B12" s="2"/>
      <c r="C12" s="15">
        <v>115</v>
      </c>
      <c r="D12" s="14"/>
      <c r="E12" s="15">
        <v>117</v>
      </c>
      <c r="F12" s="14"/>
      <c r="G12" s="15">
        <v>107</v>
      </c>
      <c r="H12" s="14"/>
      <c r="I12" s="15">
        <v>110</v>
      </c>
      <c r="J12" s="14"/>
      <c r="K12" s="15">
        <v>104</v>
      </c>
      <c r="L12" s="14"/>
      <c r="M12" s="26">
        <f>+(K12-C12)/C12</f>
        <v>-9.5652173913043481E-2</v>
      </c>
      <c r="N12" s="2"/>
      <c r="O12" s="26">
        <v>-3.73E-2</v>
      </c>
      <c r="P12" s="2"/>
      <c r="Q12" s="26">
        <f>+(K12-I12)/I12</f>
        <v>-5.4545454545454543E-2</v>
      </c>
      <c r="R12" s="2"/>
      <c r="S12" s="26">
        <v>-2.12E-2</v>
      </c>
      <c r="T12" s="2"/>
      <c r="U12" s="17">
        <f>+K12/$K$23</f>
        <v>5.3886010362694303E-2</v>
      </c>
      <c r="V12" s="2"/>
      <c r="W12" s="25"/>
    </row>
    <row r="13" spans="1:23" x14ac:dyDescent="0.2">
      <c r="A13" s="13" t="s">
        <v>13</v>
      </c>
      <c r="B13" s="2"/>
      <c r="C13" s="15">
        <v>26</v>
      </c>
      <c r="D13" s="2"/>
      <c r="E13" s="15">
        <v>27</v>
      </c>
      <c r="F13" s="2"/>
      <c r="G13" s="15">
        <v>19</v>
      </c>
      <c r="H13" s="2"/>
      <c r="I13" s="15">
        <v>18</v>
      </c>
      <c r="J13" s="2"/>
      <c r="K13" s="15">
        <v>17</v>
      </c>
      <c r="L13" s="2"/>
      <c r="M13" s="26">
        <f>+(K13-C13)/C13</f>
        <v>-0.34615384615384615</v>
      </c>
      <c r="N13" s="2"/>
      <c r="O13" s="26">
        <v>-0.23269999999999999</v>
      </c>
      <c r="P13" s="2"/>
      <c r="Q13" s="26">
        <f>+(K13-I13)/I13</f>
        <v>-5.5555555555555552E-2</v>
      </c>
      <c r="R13" s="2"/>
      <c r="S13" s="26">
        <v>5.8200000000000002E-2</v>
      </c>
      <c r="T13" s="2"/>
      <c r="U13" s="17">
        <f>+K13/$K$23</f>
        <v>8.8082901554404139E-3</v>
      </c>
      <c r="V13" s="2"/>
      <c r="W13" s="25"/>
    </row>
    <row r="14" spans="1:23" x14ac:dyDescent="0.2">
      <c r="A14" s="2"/>
      <c r="B14" s="2"/>
      <c r="C14" s="2"/>
      <c r="D14" s="2"/>
      <c r="E14" s="2"/>
      <c r="F14" s="2"/>
      <c r="G14" s="2"/>
      <c r="H14" s="2"/>
      <c r="I14" s="2"/>
      <c r="J14" s="2"/>
      <c r="K14" s="2"/>
      <c r="L14" s="2"/>
      <c r="M14" s="27"/>
      <c r="N14" s="2"/>
      <c r="O14" s="27"/>
      <c r="P14" s="2"/>
      <c r="Q14" s="27"/>
      <c r="R14" s="2"/>
      <c r="S14" s="27"/>
      <c r="T14" s="2"/>
      <c r="U14" s="16"/>
      <c r="V14" s="2"/>
      <c r="W14" s="25"/>
    </row>
    <row r="15" spans="1:23" ht="25.5" x14ac:dyDescent="0.2">
      <c r="A15" s="7" t="s">
        <v>34</v>
      </c>
      <c r="B15" s="2"/>
      <c r="C15" s="9">
        <f>+C16+C17</f>
        <v>158</v>
      </c>
      <c r="D15" s="8"/>
      <c r="E15" s="9">
        <f>+E16+E17</f>
        <v>159</v>
      </c>
      <c r="F15" s="8"/>
      <c r="G15" s="9">
        <v>155</v>
      </c>
      <c r="H15" s="8"/>
      <c r="I15" s="9">
        <v>160</v>
      </c>
      <c r="J15" s="8"/>
      <c r="K15" s="9">
        <f>+K16+K17</f>
        <v>176</v>
      </c>
      <c r="L15" s="8"/>
      <c r="M15" s="23">
        <f>+(K15-C15)/C15</f>
        <v>0.11392405063291139</v>
      </c>
      <c r="N15" s="18"/>
      <c r="O15" s="23">
        <v>0.1038</v>
      </c>
      <c r="P15" s="18"/>
      <c r="Q15" s="23">
        <f>+(K15-I15)/I15</f>
        <v>0.1</v>
      </c>
      <c r="R15" s="18"/>
      <c r="S15" s="23">
        <v>7.7700000000000005E-2</v>
      </c>
      <c r="T15" s="18"/>
      <c r="U15" s="12">
        <f>+U16+U17</f>
        <v>9.1191709844559585E-2</v>
      </c>
      <c r="V15" s="8"/>
      <c r="W15" s="25"/>
    </row>
    <row r="16" spans="1:23" x14ac:dyDescent="0.2">
      <c r="A16" s="13" t="s">
        <v>10</v>
      </c>
      <c r="B16" s="2"/>
      <c r="C16" s="15">
        <v>40</v>
      </c>
      <c r="D16" s="14"/>
      <c r="E16" s="15">
        <v>40</v>
      </c>
      <c r="F16" s="14"/>
      <c r="G16" s="15">
        <v>39</v>
      </c>
      <c r="H16" s="14"/>
      <c r="I16" s="15">
        <v>37</v>
      </c>
      <c r="J16" s="14"/>
      <c r="K16" s="15">
        <v>37</v>
      </c>
      <c r="L16" s="14"/>
      <c r="M16" s="26">
        <f>+(K16-C16)/C16</f>
        <v>-7.4999999999999997E-2</v>
      </c>
      <c r="N16" s="2"/>
      <c r="O16" s="26">
        <v>-7.3599999999999999E-2</v>
      </c>
      <c r="P16" s="2"/>
      <c r="Q16" s="26">
        <f>+(K16-I16)/I16</f>
        <v>0</v>
      </c>
      <c r="R16" s="2"/>
      <c r="S16" s="26">
        <v>1.9E-3</v>
      </c>
      <c r="T16" s="2"/>
      <c r="U16" s="17">
        <f>+K16/$K$23</f>
        <v>1.9170984455958551E-2</v>
      </c>
      <c r="V16" s="2"/>
      <c r="W16" s="25"/>
    </row>
    <row r="17" spans="1:23" x14ac:dyDescent="0.2">
      <c r="A17" s="13" t="s">
        <v>11</v>
      </c>
      <c r="B17" s="2"/>
      <c r="C17" s="15">
        <v>118</v>
      </c>
      <c r="D17" s="14"/>
      <c r="E17" s="15">
        <v>119</v>
      </c>
      <c r="F17" s="14"/>
      <c r="G17" s="15">
        <v>116</v>
      </c>
      <c r="H17" s="14"/>
      <c r="I17" s="15">
        <v>123</v>
      </c>
      <c r="J17" s="14"/>
      <c r="K17" s="15">
        <v>139</v>
      </c>
      <c r="L17" s="14"/>
      <c r="M17" s="26">
        <f>+(K17-C17)/C17</f>
        <v>0.17796610169491525</v>
      </c>
      <c r="N17" s="2"/>
      <c r="O17" s="26">
        <v>0.16420000000000001</v>
      </c>
      <c r="P17" s="2"/>
      <c r="Q17" s="26">
        <f>+(K17-I17)/I17</f>
        <v>0.13008130081300814</v>
      </c>
      <c r="R17" s="2"/>
      <c r="S17" s="26">
        <v>0.10009999999999999</v>
      </c>
      <c r="T17" s="2"/>
      <c r="U17" s="17">
        <f>+K17/$K$23</f>
        <v>7.2020725388601034E-2</v>
      </c>
      <c r="V17" s="2"/>
      <c r="W17" s="25"/>
    </row>
    <row r="18" spans="1:23" x14ac:dyDescent="0.2">
      <c r="A18" s="2"/>
      <c r="B18" s="2"/>
      <c r="C18" s="2"/>
      <c r="D18" s="2"/>
      <c r="E18" s="2"/>
      <c r="F18" s="2"/>
      <c r="G18" s="2"/>
      <c r="H18" s="2"/>
      <c r="I18" s="2"/>
      <c r="J18" s="2"/>
      <c r="K18" s="2"/>
      <c r="L18" s="2"/>
      <c r="M18" s="27"/>
      <c r="N18" s="2"/>
      <c r="O18" s="27"/>
      <c r="P18" s="2"/>
      <c r="Q18" s="27"/>
      <c r="R18" s="2"/>
      <c r="S18" s="27"/>
      <c r="T18" s="2"/>
      <c r="U18" s="16"/>
      <c r="V18" s="2"/>
      <c r="W18" s="25"/>
    </row>
    <row r="19" spans="1:23" x14ac:dyDescent="0.2">
      <c r="A19" s="7" t="s">
        <v>17</v>
      </c>
      <c r="B19" s="2"/>
      <c r="C19" s="9">
        <f>+C20+C21</f>
        <v>1920</v>
      </c>
      <c r="D19" s="8"/>
      <c r="E19" s="9">
        <f>+E20+E21</f>
        <v>1943</v>
      </c>
      <c r="F19" s="8"/>
      <c r="G19" s="9">
        <v>1947</v>
      </c>
      <c r="H19" s="8"/>
      <c r="I19" s="9">
        <v>1956</v>
      </c>
      <c r="J19" s="8"/>
      <c r="K19" s="9">
        <f>+K20+K21</f>
        <v>1930</v>
      </c>
      <c r="L19" s="8"/>
      <c r="M19" s="23">
        <f>+(K19-C19)/C19</f>
        <v>5.208333333333333E-3</v>
      </c>
      <c r="N19" s="18"/>
      <c r="O19" s="23">
        <v>1.11E-2</v>
      </c>
      <c r="P19" s="18"/>
      <c r="Q19" s="23">
        <f>+(K19-I19)/I19</f>
        <v>-1.3292433537832311E-2</v>
      </c>
      <c r="R19" s="18"/>
      <c r="S19" s="23">
        <v>-1.14E-2</v>
      </c>
      <c r="T19" s="18"/>
      <c r="U19" s="12">
        <f>+U20+U21</f>
        <v>1</v>
      </c>
      <c r="V19" s="8"/>
      <c r="W19" s="25"/>
    </row>
    <row r="20" spans="1:23" x14ac:dyDescent="0.2">
      <c r="A20" s="13" t="s">
        <v>10</v>
      </c>
      <c r="B20" s="2"/>
      <c r="C20" s="15">
        <f>+C7+C11+C16</f>
        <v>536</v>
      </c>
      <c r="D20" s="14"/>
      <c r="E20" s="15">
        <f>+E7+E11+E16</f>
        <v>538</v>
      </c>
      <c r="F20" s="14"/>
      <c r="G20" s="15">
        <v>538</v>
      </c>
      <c r="H20" s="14"/>
      <c r="I20" s="15">
        <v>543</v>
      </c>
      <c r="J20" s="14"/>
      <c r="K20" s="15">
        <f>+K7+K11+K16</f>
        <v>510</v>
      </c>
      <c r="L20" s="14"/>
      <c r="M20" s="26">
        <f>+(K20-C20)/C20</f>
        <v>-4.8507462686567165E-2</v>
      </c>
      <c r="N20" s="2"/>
      <c r="O20" s="26">
        <v>-4.24E-2</v>
      </c>
      <c r="P20" s="2"/>
      <c r="Q20" s="26">
        <f>+(K20-I20)/I20</f>
        <v>-6.0773480662983423E-2</v>
      </c>
      <c r="R20" s="2"/>
      <c r="S20" s="26">
        <v>-5.7599999999999998E-2</v>
      </c>
      <c r="T20" s="2"/>
      <c r="U20" s="17">
        <f>+K20/K19</f>
        <v>0.26424870466321243</v>
      </c>
      <c r="V20" s="2"/>
      <c r="W20" s="25"/>
    </row>
    <row r="21" spans="1:23" ht="14.25" x14ac:dyDescent="0.2">
      <c r="A21" s="13" t="s">
        <v>35</v>
      </c>
      <c r="B21" s="2"/>
      <c r="C21" s="15">
        <f>+C8+C12++C13+C17</f>
        <v>1384</v>
      </c>
      <c r="D21" s="14"/>
      <c r="E21" s="15">
        <f>+E8+E12++E13+E17</f>
        <v>1405</v>
      </c>
      <c r="F21" s="14"/>
      <c r="G21" s="15">
        <v>1409</v>
      </c>
      <c r="H21" s="14"/>
      <c r="I21" s="15">
        <v>1413</v>
      </c>
      <c r="J21" s="14"/>
      <c r="K21" s="15">
        <f>+K8+K12++K13+K17</f>
        <v>1420</v>
      </c>
      <c r="L21" s="14"/>
      <c r="M21" s="26">
        <f>+(K21-C21)/C21</f>
        <v>2.6011560693641619E-2</v>
      </c>
      <c r="N21" s="2"/>
      <c r="O21" s="26">
        <v>3.1800000000000002E-2</v>
      </c>
      <c r="P21" s="2"/>
      <c r="Q21" s="26">
        <f>+(K21-I21)/I21</f>
        <v>4.953998584571833E-3</v>
      </c>
      <c r="R21" s="2"/>
      <c r="S21" s="26">
        <v>6.3E-3</v>
      </c>
      <c r="T21" s="2"/>
      <c r="U21" s="17">
        <f>+K21/K19</f>
        <v>0.73575129533678751</v>
      </c>
      <c r="V21" s="2"/>
      <c r="W21" s="25"/>
    </row>
    <row r="22" spans="1:23" x14ac:dyDescent="0.2">
      <c r="A22" s="2"/>
      <c r="B22" s="2"/>
      <c r="C22" s="2"/>
      <c r="D22" s="2"/>
      <c r="E22" s="2"/>
      <c r="F22" s="2"/>
      <c r="G22" s="2"/>
      <c r="H22" s="2"/>
      <c r="I22" s="2"/>
      <c r="J22" s="2"/>
      <c r="K22" s="2"/>
      <c r="L22" s="2"/>
      <c r="M22" s="27"/>
      <c r="N22" s="2"/>
      <c r="O22" s="27"/>
      <c r="P22" s="2"/>
      <c r="Q22" s="27"/>
      <c r="R22" s="2"/>
      <c r="S22" s="27"/>
      <c r="T22" s="2"/>
      <c r="U22" s="2"/>
      <c r="V22" s="2"/>
    </row>
    <row r="23" spans="1:23" x14ac:dyDescent="0.2">
      <c r="A23" s="7" t="s">
        <v>17</v>
      </c>
      <c r="B23" s="2"/>
      <c r="C23" s="9">
        <f>+C19</f>
        <v>1920</v>
      </c>
      <c r="D23" s="8"/>
      <c r="E23" s="9">
        <f>+E19</f>
        <v>1943</v>
      </c>
      <c r="F23" s="8"/>
      <c r="G23" s="9">
        <v>1947</v>
      </c>
      <c r="H23" s="8"/>
      <c r="I23" s="9">
        <v>1956</v>
      </c>
      <c r="J23" s="8"/>
      <c r="K23" s="9">
        <f>+K19</f>
        <v>1930</v>
      </c>
      <c r="L23" s="8"/>
      <c r="M23" s="23">
        <f>+(K23-C23)/C23</f>
        <v>5.208333333333333E-3</v>
      </c>
      <c r="N23" s="18"/>
      <c r="O23" s="23">
        <v>1.11E-2</v>
      </c>
      <c r="P23" s="18"/>
      <c r="Q23" s="23">
        <f>+(K23-I23)/I23</f>
        <v>-1.3292433537832311E-2</v>
      </c>
      <c r="R23" s="18"/>
      <c r="S23" s="23">
        <v>-1.14E-2</v>
      </c>
      <c r="T23" s="18"/>
      <c r="U23" s="18"/>
      <c r="V23" s="8"/>
    </row>
    <row r="24" spans="1:23" x14ac:dyDescent="0.2">
      <c r="A24" s="7" t="s">
        <v>18</v>
      </c>
      <c r="B24" s="2"/>
      <c r="C24" s="28">
        <v>117</v>
      </c>
      <c r="D24" s="19"/>
      <c r="E24" s="28">
        <v>110</v>
      </c>
      <c r="F24" s="19"/>
      <c r="G24" s="28">
        <v>104</v>
      </c>
      <c r="H24" s="19"/>
      <c r="I24" s="28">
        <v>100</v>
      </c>
      <c r="J24" s="19"/>
      <c r="K24" s="28">
        <v>103</v>
      </c>
      <c r="L24" s="19"/>
      <c r="M24" s="23">
        <f>+(K24-C24)/C24</f>
        <v>-0.11965811965811966</v>
      </c>
      <c r="N24" s="18"/>
      <c r="O24" s="23">
        <v>-0.11169999999999999</v>
      </c>
      <c r="P24" s="18"/>
      <c r="Q24" s="23">
        <f>+(K24-I24)/I24</f>
        <v>0.03</v>
      </c>
      <c r="R24" s="18"/>
      <c r="S24" s="23">
        <v>3.8899999999999997E-2</v>
      </c>
      <c r="T24" s="18"/>
      <c r="U24" s="18"/>
      <c r="V24" s="2"/>
    </row>
    <row r="25" spans="1:23" x14ac:dyDescent="0.2">
      <c r="A25" s="7" t="s">
        <v>19</v>
      </c>
      <c r="B25" s="2"/>
      <c r="C25" s="21">
        <f>SUM(C23:C24)</f>
        <v>2037</v>
      </c>
      <c r="D25" s="8"/>
      <c r="E25" s="21">
        <f>SUM(E23:E24)</f>
        <v>2053</v>
      </c>
      <c r="F25" s="8"/>
      <c r="G25" s="21">
        <v>2051</v>
      </c>
      <c r="H25" s="8"/>
      <c r="I25" s="21">
        <v>2056</v>
      </c>
      <c r="J25" s="8"/>
      <c r="K25" s="21">
        <f>SUM(K23:K24)</f>
        <v>2033</v>
      </c>
      <c r="L25" s="8"/>
      <c r="M25" s="23">
        <f>+(K25-C25)/C25</f>
        <v>-1.9636720667648502E-3</v>
      </c>
      <c r="N25" s="18"/>
      <c r="O25" s="23">
        <v>4.1000000000000003E-3</v>
      </c>
      <c r="P25" s="18"/>
      <c r="Q25" s="23">
        <f>+(K25-I25)/I25</f>
        <v>-1.1186770428015564E-2</v>
      </c>
      <c r="R25" s="18"/>
      <c r="S25" s="23">
        <v>-8.9999999999999993E-3</v>
      </c>
      <c r="T25" s="18"/>
      <c r="U25" s="18"/>
      <c r="V25" s="2"/>
    </row>
    <row r="26" spans="1:23" x14ac:dyDescent="0.2">
      <c r="A26" s="2"/>
      <c r="B26" s="2"/>
      <c r="C26" s="29"/>
      <c r="D26" s="2"/>
      <c r="E26" s="2"/>
      <c r="F26" s="2"/>
      <c r="G26" s="29"/>
      <c r="H26" s="2"/>
      <c r="I26" s="2"/>
      <c r="J26" s="2"/>
      <c r="K26" s="2"/>
      <c r="L26" s="2"/>
      <c r="M26" s="2"/>
      <c r="N26" s="2"/>
      <c r="O26" s="2"/>
      <c r="P26" s="2"/>
      <c r="Q26" s="2"/>
      <c r="R26" s="2"/>
      <c r="S26" s="2"/>
      <c r="T26" s="2"/>
      <c r="U26" s="2"/>
      <c r="V26" s="2"/>
    </row>
    <row r="27" spans="1:23" x14ac:dyDescent="0.2">
      <c r="A27" s="2"/>
      <c r="B27" s="2"/>
      <c r="C27" s="2"/>
      <c r="D27" s="2"/>
      <c r="E27" s="2"/>
      <c r="F27" s="2"/>
      <c r="G27" s="2"/>
      <c r="H27" s="2"/>
      <c r="I27" s="2"/>
      <c r="J27" s="2"/>
      <c r="K27" s="2"/>
      <c r="L27" s="2"/>
      <c r="M27" s="2"/>
      <c r="N27" s="2"/>
      <c r="O27" s="2"/>
      <c r="P27" s="2"/>
      <c r="Q27" s="2"/>
      <c r="R27" s="2"/>
      <c r="S27" s="2"/>
      <c r="T27" s="2"/>
      <c r="U27" s="2"/>
      <c r="V27" s="2"/>
    </row>
    <row r="28" spans="1:23" x14ac:dyDescent="0.2">
      <c r="A28" s="73" t="s">
        <v>36</v>
      </c>
      <c r="B28" s="72"/>
      <c r="C28" s="72"/>
      <c r="D28" s="72"/>
      <c r="E28" s="72"/>
      <c r="F28" s="72"/>
      <c r="G28" s="72"/>
      <c r="H28" s="72"/>
      <c r="I28" s="72"/>
      <c r="J28" s="72"/>
      <c r="K28" s="72"/>
      <c r="L28" s="72"/>
      <c r="M28" s="72"/>
      <c r="N28" s="74"/>
      <c r="O28" s="74"/>
      <c r="P28" s="72"/>
      <c r="Q28" s="72"/>
      <c r="R28" s="74"/>
      <c r="S28" s="74"/>
      <c r="T28" s="72"/>
      <c r="U28" s="72"/>
      <c r="V28" s="2"/>
    </row>
    <row r="29" spans="1:23" ht="29.25" customHeight="1" x14ac:dyDescent="0.2">
      <c r="A29" s="70" t="s">
        <v>37</v>
      </c>
      <c r="B29" s="72"/>
      <c r="C29" s="72"/>
      <c r="D29" s="72"/>
      <c r="E29" s="72"/>
      <c r="F29" s="72"/>
      <c r="G29" s="72"/>
      <c r="H29" s="72"/>
      <c r="I29" s="72"/>
      <c r="J29" s="72"/>
      <c r="K29" s="72"/>
      <c r="L29" s="72"/>
      <c r="M29" s="72"/>
      <c r="N29" s="72"/>
      <c r="O29" s="72"/>
      <c r="P29" s="72"/>
      <c r="Q29" s="72"/>
      <c r="R29" s="72"/>
      <c r="S29" s="72"/>
      <c r="T29" s="72"/>
      <c r="U29" s="72"/>
      <c r="V29" s="72"/>
    </row>
    <row r="30" spans="1:23" ht="30.75" customHeight="1" x14ac:dyDescent="0.2">
      <c r="A30" s="73" t="s">
        <v>38</v>
      </c>
      <c r="B30" s="72"/>
      <c r="C30" s="72"/>
      <c r="D30" s="72"/>
      <c r="E30" s="72"/>
      <c r="F30" s="72"/>
      <c r="G30" s="72"/>
      <c r="H30" s="72"/>
      <c r="I30" s="72"/>
      <c r="J30" s="72"/>
      <c r="K30" s="72"/>
      <c r="L30" s="72"/>
      <c r="M30" s="72"/>
      <c r="N30" s="72"/>
      <c r="O30" s="72"/>
      <c r="P30" s="72"/>
      <c r="Q30" s="72"/>
      <c r="R30" s="72"/>
      <c r="S30" s="72"/>
      <c r="T30" s="72"/>
      <c r="U30" s="72"/>
      <c r="V30" s="72"/>
    </row>
    <row r="31" spans="1:23" x14ac:dyDescent="0.2">
      <c r="A31" s="70" t="s">
        <v>39</v>
      </c>
      <c r="B31" s="72"/>
      <c r="C31" s="72"/>
      <c r="D31" s="72"/>
      <c r="E31" s="72"/>
      <c r="F31" s="72"/>
      <c r="G31" s="72"/>
      <c r="H31" s="72"/>
      <c r="I31" s="72"/>
      <c r="J31" s="72"/>
      <c r="K31" s="72"/>
      <c r="L31" s="72"/>
      <c r="M31" s="72"/>
      <c r="N31" s="72"/>
      <c r="O31" s="72"/>
      <c r="P31" s="72"/>
      <c r="Q31" s="72"/>
      <c r="R31" s="72"/>
      <c r="S31" s="72"/>
      <c r="T31" s="72"/>
      <c r="U31" s="72"/>
      <c r="V31" s="2"/>
    </row>
    <row r="32" spans="1:23" x14ac:dyDescent="0.2">
      <c r="A32" s="2"/>
      <c r="B32" s="2"/>
      <c r="C32" s="2"/>
      <c r="D32" s="2"/>
      <c r="E32" s="2"/>
      <c r="F32" s="2"/>
      <c r="G32" s="2"/>
      <c r="H32" s="2"/>
      <c r="I32" s="2"/>
      <c r="J32" s="2"/>
      <c r="K32" s="2"/>
      <c r="L32" s="2"/>
      <c r="M32" s="2"/>
      <c r="N32" s="2"/>
      <c r="O32" s="2"/>
      <c r="P32" s="2"/>
      <c r="Q32" s="2"/>
      <c r="R32" s="2"/>
      <c r="S32" s="2"/>
      <c r="T32" s="2"/>
      <c r="U32" s="2"/>
      <c r="V32" s="2"/>
    </row>
    <row r="33" spans="1:22" x14ac:dyDescent="0.2">
      <c r="A33" s="2"/>
      <c r="B33" s="2"/>
      <c r="C33" s="2"/>
      <c r="D33" s="2"/>
      <c r="E33" s="2"/>
      <c r="F33" s="2"/>
      <c r="G33" s="2"/>
      <c r="H33" s="2"/>
      <c r="I33" s="2"/>
      <c r="J33" s="2"/>
      <c r="K33" s="2"/>
      <c r="L33" s="2"/>
      <c r="M33" s="2"/>
      <c r="N33" s="2"/>
      <c r="O33" s="2"/>
      <c r="P33" s="2"/>
      <c r="Q33" s="2"/>
      <c r="R33" s="2"/>
      <c r="S33" s="2"/>
      <c r="T33" s="2"/>
      <c r="U33" s="2"/>
      <c r="V33" s="2"/>
    </row>
    <row r="34" spans="1:22" x14ac:dyDescent="0.2">
      <c r="A34" s="2"/>
      <c r="B34" s="2"/>
      <c r="C34" s="2"/>
      <c r="D34" s="2"/>
      <c r="E34" s="2"/>
      <c r="F34" s="2"/>
      <c r="G34" s="2"/>
      <c r="H34" s="2"/>
      <c r="I34" s="2"/>
      <c r="J34" s="2"/>
      <c r="K34" s="2"/>
      <c r="L34" s="2"/>
      <c r="M34" s="2"/>
      <c r="N34" s="2"/>
      <c r="O34" s="2"/>
      <c r="P34" s="2"/>
      <c r="Q34" s="2"/>
      <c r="R34" s="2"/>
      <c r="S34" s="2"/>
      <c r="T34" s="2"/>
      <c r="U34" s="2"/>
      <c r="V34" s="2"/>
    </row>
    <row r="35" spans="1:22" x14ac:dyDescent="0.2">
      <c r="A35" s="2"/>
      <c r="B35" s="2"/>
      <c r="C35" s="2"/>
      <c r="D35" s="2"/>
      <c r="E35" s="2"/>
      <c r="F35" s="2"/>
      <c r="G35" s="2"/>
      <c r="H35" s="2"/>
      <c r="I35" s="2"/>
      <c r="J35" s="2"/>
      <c r="K35" s="2"/>
      <c r="L35" s="2"/>
      <c r="M35" s="2"/>
      <c r="N35" s="2"/>
      <c r="O35" s="2"/>
      <c r="P35" s="2"/>
      <c r="Q35" s="2"/>
      <c r="R35" s="2"/>
      <c r="S35" s="2"/>
      <c r="T35" s="2"/>
      <c r="U35" s="2"/>
      <c r="V35" s="2"/>
    </row>
    <row r="36" spans="1:22" x14ac:dyDescent="0.2">
      <c r="A36" s="2"/>
      <c r="B36" s="2"/>
      <c r="C36" s="2"/>
      <c r="D36" s="2"/>
      <c r="E36" s="2"/>
      <c r="F36" s="2"/>
      <c r="G36" s="2"/>
      <c r="H36" s="2"/>
      <c r="I36" s="2"/>
      <c r="J36" s="2"/>
      <c r="K36" s="2"/>
      <c r="L36" s="2"/>
      <c r="M36" s="2"/>
      <c r="N36" s="2"/>
      <c r="O36" s="2"/>
      <c r="P36" s="2"/>
      <c r="Q36" s="2"/>
      <c r="R36" s="2"/>
      <c r="S36" s="2"/>
      <c r="T36" s="2"/>
      <c r="U36" s="2"/>
      <c r="V36" s="2"/>
    </row>
    <row r="37" spans="1:22" x14ac:dyDescent="0.2">
      <c r="A37" s="2"/>
      <c r="B37" s="2"/>
      <c r="C37" s="2"/>
      <c r="D37" s="2"/>
      <c r="E37" s="2"/>
      <c r="F37" s="2"/>
      <c r="G37" s="2"/>
      <c r="H37" s="2"/>
      <c r="I37" s="2"/>
      <c r="J37" s="2"/>
      <c r="K37" s="2"/>
      <c r="L37" s="2"/>
      <c r="M37" s="2"/>
      <c r="N37" s="2"/>
      <c r="O37" s="2"/>
      <c r="P37" s="2"/>
      <c r="Q37" s="2"/>
      <c r="R37" s="2"/>
      <c r="S37" s="2"/>
      <c r="T37" s="2"/>
      <c r="U37" s="2"/>
      <c r="V37" s="2"/>
    </row>
    <row r="38" spans="1:22" x14ac:dyDescent="0.2">
      <c r="A38" s="2"/>
      <c r="B38" s="2"/>
      <c r="C38" s="2"/>
      <c r="D38" s="2"/>
      <c r="E38" s="2"/>
      <c r="F38" s="2"/>
      <c r="G38" s="2"/>
      <c r="H38" s="2"/>
      <c r="I38" s="2"/>
      <c r="J38" s="2"/>
      <c r="K38" s="2"/>
      <c r="L38" s="2"/>
      <c r="M38" s="2"/>
      <c r="N38" s="2"/>
      <c r="O38" s="2"/>
      <c r="P38" s="2"/>
      <c r="Q38" s="2"/>
      <c r="R38" s="2"/>
      <c r="S38" s="2"/>
      <c r="T38" s="2"/>
      <c r="U38" s="2"/>
      <c r="V38" s="2"/>
    </row>
    <row r="39" spans="1:22" x14ac:dyDescent="0.2">
      <c r="A39" s="2"/>
      <c r="B39" s="2"/>
      <c r="C39" s="2"/>
      <c r="D39" s="2"/>
      <c r="E39" s="2"/>
      <c r="F39" s="2"/>
      <c r="G39" s="2"/>
      <c r="H39" s="2"/>
      <c r="I39" s="2"/>
      <c r="J39" s="2"/>
      <c r="K39" s="2"/>
      <c r="L39" s="2"/>
      <c r="M39" s="2"/>
      <c r="N39" s="2"/>
      <c r="O39" s="2"/>
      <c r="P39" s="2"/>
      <c r="Q39" s="2"/>
      <c r="R39" s="2"/>
      <c r="S39" s="2"/>
      <c r="T39" s="2"/>
      <c r="U39" s="2"/>
      <c r="V39" s="2"/>
    </row>
    <row r="40" spans="1:22" x14ac:dyDescent="0.2">
      <c r="A40" s="2"/>
      <c r="B40" s="2"/>
      <c r="C40" s="2"/>
      <c r="D40" s="2"/>
      <c r="E40" s="2"/>
      <c r="F40" s="2"/>
      <c r="G40" s="2"/>
      <c r="H40" s="2"/>
      <c r="I40" s="2"/>
      <c r="J40" s="2"/>
      <c r="K40" s="2"/>
      <c r="L40" s="2"/>
      <c r="M40" s="2"/>
      <c r="N40" s="2"/>
      <c r="O40" s="2"/>
      <c r="P40" s="2"/>
      <c r="Q40" s="2"/>
      <c r="R40" s="2"/>
      <c r="S40" s="2"/>
      <c r="T40" s="2"/>
      <c r="U40" s="2"/>
      <c r="V40" s="2"/>
    </row>
    <row r="41" spans="1:22" x14ac:dyDescent="0.2">
      <c r="A41" s="2"/>
      <c r="B41" s="2"/>
      <c r="C41" s="2"/>
      <c r="D41" s="2"/>
      <c r="E41" s="2"/>
      <c r="F41" s="2"/>
      <c r="G41" s="2"/>
      <c r="H41" s="2"/>
      <c r="I41" s="2"/>
      <c r="J41" s="2"/>
      <c r="K41" s="2"/>
      <c r="L41" s="2"/>
      <c r="M41" s="2"/>
      <c r="N41" s="2"/>
      <c r="O41" s="2"/>
      <c r="P41" s="2"/>
      <c r="Q41" s="2"/>
      <c r="R41" s="2"/>
      <c r="S41" s="2"/>
      <c r="T41" s="2"/>
      <c r="U41" s="2"/>
      <c r="V41" s="2"/>
    </row>
    <row r="42" spans="1:22" x14ac:dyDescent="0.2">
      <c r="A42" s="2"/>
      <c r="B42" s="2"/>
      <c r="C42" s="2"/>
      <c r="D42" s="2"/>
      <c r="E42" s="2"/>
      <c r="F42" s="2"/>
      <c r="G42" s="2"/>
      <c r="H42" s="2"/>
      <c r="I42" s="2"/>
      <c r="J42" s="2"/>
      <c r="K42" s="2"/>
      <c r="L42" s="2"/>
      <c r="M42" s="2"/>
      <c r="N42" s="2"/>
      <c r="O42" s="2"/>
      <c r="P42" s="2"/>
      <c r="Q42" s="2"/>
      <c r="R42" s="2"/>
      <c r="S42" s="2"/>
      <c r="T42" s="2"/>
      <c r="U42" s="2"/>
      <c r="V42" s="2"/>
    </row>
    <row r="43" spans="1:22" x14ac:dyDescent="0.2">
      <c r="A43" s="2"/>
      <c r="B43" s="2"/>
      <c r="C43" s="2"/>
      <c r="D43" s="2"/>
      <c r="E43" s="2"/>
      <c r="F43" s="2"/>
      <c r="G43" s="2"/>
      <c r="H43" s="2"/>
      <c r="I43" s="2"/>
      <c r="J43" s="2"/>
      <c r="K43" s="2"/>
      <c r="L43" s="2"/>
      <c r="M43" s="2"/>
      <c r="N43" s="2"/>
      <c r="O43" s="2"/>
      <c r="P43" s="2"/>
      <c r="Q43" s="2"/>
      <c r="R43" s="2"/>
      <c r="S43" s="2"/>
      <c r="T43" s="2"/>
      <c r="U43" s="2"/>
      <c r="V43" s="2"/>
    </row>
    <row r="44" spans="1:22" x14ac:dyDescent="0.2">
      <c r="A44" s="2"/>
      <c r="B44" s="2"/>
      <c r="C44" s="2"/>
      <c r="D44" s="2"/>
      <c r="E44" s="2"/>
      <c r="F44" s="2"/>
      <c r="G44" s="2"/>
      <c r="H44" s="2"/>
      <c r="I44" s="2"/>
      <c r="J44" s="2"/>
      <c r="K44" s="2"/>
      <c r="L44" s="2"/>
      <c r="M44" s="2"/>
      <c r="N44" s="2"/>
      <c r="O44" s="2"/>
      <c r="P44" s="2"/>
      <c r="Q44" s="2"/>
      <c r="R44" s="2"/>
      <c r="S44" s="2"/>
      <c r="T44" s="2"/>
      <c r="U44" s="2"/>
      <c r="V44" s="2"/>
    </row>
    <row r="45" spans="1:22" x14ac:dyDescent="0.2">
      <c r="A45" s="2"/>
      <c r="B45" s="2"/>
      <c r="C45" s="2"/>
      <c r="D45" s="2"/>
      <c r="E45" s="2"/>
      <c r="F45" s="2"/>
      <c r="G45" s="2"/>
      <c r="H45" s="2"/>
      <c r="I45" s="2"/>
      <c r="J45" s="2"/>
      <c r="K45" s="2"/>
      <c r="L45" s="2"/>
      <c r="M45" s="2"/>
      <c r="N45" s="2"/>
      <c r="O45" s="2"/>
      <c r="P45" s="2"/>
      <c r="Q45" s="2"/>
      <c r="R45" s="2"/>
      <c r="S45" s="2"/>
      <c r="T45" s="2"/>
      <c r="U45" s="2"/>
      <c r="V45" s="2"/>
    </row>
    <row r="46" spans="1:22" x14ac:dyDescent="0.2">
      <c r="A46" s="2"/>
      <c r="B46" s="2"/>
      <c r="C46" s="2"/>
      <c r="D46" s="2"/>
      <c r="E46" s="2"/>
      <c r="F46" s="2"/>
      <c r="G46" s="2"/>
      <c r="H46" s="2"/>
      <c r="I46" s="2"/>
      <c r="J46" s="2"/>
      <c r="K46" s="2"/>
      <c r="L46" s="2"/>
      <c r="M46" s="2"/>
      <c r="N46" s="2"/>
      <c r="O46" s="2"/>
      <c r="P46" s="2"/>
      <c r="Q46" s="2"/>
      <c r="R46" s="2"/>
      <c r="S46" s="2"/>
      <c r="T46" s="2"/>
      <c r="U46" s="2"/>
      <c r="V46" s="2"/>
    </row>
    <row r="47" spans="1:22" x14ac:dyDescent="0.2">
      <c r="A47" s="2"/>
      <c r="B47" s="2"/>
      <c r="C47" s="2"/>
      <c r="D47" s="2"/>
      <c r="E47" s="2"/>
      <c r="F47" s="2"/>
      <c r="G47" s="2"/>
      <c r="H47" s="2"/>
      <c r="I47" s="2"/>
      <c r="J47" s="2"/>
      <c r="K47" s="2"/>
      <c r="L47" s="2"/>
      <c r="M47" s="2"/>
      <c r="N47" s="2"/>
      <c r="O47" s="2"/>
      <c r="P47" s="2"/>
      <c r="Q47" s="2"/>
      <c r="R47" s="2"/>
      <c r="S47" s="2"/>
      <c r="T47" s="2"/>
      <c r="U47" s="2"/>
      <c r="V47" s="2"/>
    </row>
    <row r="48" spans="1:22" x14ac:dyDescent="0.2">
      <c r="A48" s="2"/>
      <c r="B48" s="2"/>
      <c r="C48" s="2"/>
      <c r="D48" s="2"/>
      <c r="E48" s="2"/>
      <c r="F48" s="2"/>
      <c r="G48" s="2"/>
      <c r="H48" s="2"/>
      <c r="I48" s="2"/>
      <c r="J48" s="2"/>
      <c r="K48" s="2"/>
      <c r="L48" s="2"/>
      <c r="M48" s="2"/>
      <c r="N48" s="2"/>
      <c r="O48" s="2"/>
      <c r="P48" s="2"/>
      <c r="Q48" s="2"/>
      <c r="R48" s="2"/>
      <c r="S48" s="2"/>
      <c r="T48" s="2"/>
      <c r="U48" s="2"/>
      <c r="V48" s="2"/>
    </row>
    <row r="49" spans="1:22" x14ac:dyDescent="0.2">
      <c r="A49" s="2"/>
      <c r="B49" s="2"/>
      <c r="C49" s="2"/>
      <c r="D49" s="2"/>
      <c r="E49" s="2"/>
      <c r="F49" s="2"/>
      <c r="G49" s="2"/>
      <c r="H49" s="2"/>
      <c r="I49" s="2"/>
      <c r="J49" s="2"/>
      <c r="K49" s="2"/>
      <c r="L49" s="2"/>
      <c r="M49" s="2"/>
      <c r="N49" s="2"/>
      <c r="O49" s="2"/>
      <c r="P49" s="2"/>
      <c r="Q49" s="2"/>
      <c r="R49" s="2"/>
      <c r="S49" s="2"/>
      <c r="T49" s="2"/>
      <c r="U49" s="2"/>
      <c r="V49" s="2"/>
    </row>
    <row r="50" spans="1:22" x14ac:dyDescent="0.2">
      <c r="A50" s="2"/>
      <c r="B50" s="2"/>
      <c r="C50" s="2"/>
      <c r="D50" s="2"/>
      <c r="E50" s="2"/>
      <c r="F50" s="2"/>
      <c r="G50" s="2"/>
      <c r="H50" s="2"/>
      <c r="I50" s="2"/>
      <c r="J50" s="2"/>
      <c r="K50" s="2"/>
      <c r="L50" s="2"/>
      <c r="M50" s="2"/>
      <c r="N50" s="2"/>
      <c r="O50" s="2"/>
      <c r="P50" s="2"/>
      <c r="Q50" s="2"/>
      <c r="R50" s="2"/>
      <c r="S50" s="2"/>
      <c r="T50" s="2"/>
      <c r="U50" s="2"/>
      <c r="V50" s="2"/>
    </row>
    <row r="51" spans="1:22" x14ac:dyDescent="0.2">
      <c r="A51" s="2"/>
      <c r="B51" s="2"/>
      <c r="C51" s="2"/>
      <c r="D51" s="2"/>
      <c r="E51" s="2"/>
      <c r="F51" s="2"/>
      <c r="G51" s="2"/>
      <c r="H51" s="2"/>
      <c r="I51" s="2"/>
      <c r="J51" s="2"/>
      <c r="K51" s="2"/>
      <c r="L51" s="2"/>
      <c r="M51" s="2"/>
      <c r="N51" s="2"/>
      <c r="O51" s="2"/>
      <c r="P51" s="2"/>
      <c r="Q51" s="2"/>
      <c r="R51" s="2"/>
      <c r="S51" s="2"/>
      <c r="T51" s="2"/>
      <c r="U51" s="2"/>
      <c r="V51" s="2"/>
    </row>
    <row r="52" spans="1:22" x14ac:dyDescent="0.2">
      <c r="A52" s="2"/>
      <c r="B52" s="2"/>
      <c r="C52" s="2"/>
      <c r="D52" s="2"/>
      <c r="E52" s="2"/>
      <c r="F52" s="2"/>
      <c r="G52" s="2"/>
      <c r="H52" s="2"/>
      <c r="I52" s="2"/>
      <c r="J52" s="2"/>
      <c r="K52" s="2"/>
      <c r="L52" s="2"/>
      <c r="M52" s="2"/>
      <c r="N52" s="2"/>
      <c r="O52" s="2"/>
      <c r="P52" s="2"/>
      <c r="Q52" s="2"/>
      <c r="R52" s="2"/>
      <c r="S52" s="2"/>
      <c r="T52" s="2"/>
      <c r="U52" s="2"/>
      <c r="V52" s="2"/>
    </row>
    <row r="53" spans="1:22" x14ac:dyDescent="0.2">
      <c r="A53" s="2"/>
      <c r="B53" s="2"/>
      <c r="C53" s="2"/>
      <c r="D53" s="2"/>
      <c r="E53" s="2"/>
      <c r="F53" s="2"/>
      <c r="G53" s="2"/>
      <c r="H53" s="2"/>
      <c r="I53" s="2"/>
      <c r="J53" s="2"/>
      <c r="K53" s="2"/>
      <c r="L53" s="2"/>
      <c r="M53" s="2"/>
      <c r="N53" s="2"/>
      <c r="O53" s="2"/>
      <c r="P53" s="2"/>
      <c r="Q53" s="2"/>
      <c r="R53" s="2"/>
      <c r="S53" s="2"/>
      <c r="T53" s="2"/>
      <c r="U53" s="2"/>
      <c r="V53" s="2"/>
    </row>
    <row r="54" spans="1:22" x14ac:dyDescent="0.2">
      <c r="A54" s="2"/>
      <c r="B54" s="2"/>
      <c r="C54" s="2"/>
      <c r="D54" s="2"/>
      <c r="E54" s="2"/>
      <c r="F54" s="2"/>
      <c r="G54" s="2"/>
      <c r="H54" s="2"/>
      <c r="I54" s="2"/>
      <c r="J54" s="2"/>
      <c r="K54" s="2"/>
      <c r="L54" s="2"/>
      <c r="M54" s="2"/>
      <c r="N54" s="2"/>
      <c r="O54" s="2"/>
      <c r="P54" s="2"/>
      <c r="Q54" s="2"/>
      <c r="R54" s="2"/>
      <c r="S54" s="2"/>
      <c r="T54" s="2"/>
      <c r="U54" s="2"/>
      <c r="V54" s="2"/>
    </row>
    <row r="55" spans="1:22" x14ac:dyDescent="0.2">
      <c r="A55" s="2"/>
      <c r="B55" s="2"/>
      <c r="C55" s="2"/>
      <c r="D55" s="2"/>
      <c r="E55" s="2"/>
      <c r="F55" s="2"/>
      <c r="G55" s="2"/>
      <c r="H55" s="2"/>
      <c r="I55" s="2"/>
      <c r="J55" s="2"/>
      <c r="K55" s="2"/>
      <c r="L55" s="2"/>
      <c r="M55" s="2"/>
      <c r="N55" s="2"/>
      <c r="O55" s="2"/>
      <c r="P55" s="2"/>
      <c r="Q55" s="2"/>
      <c r="R55" s="2"/>
      <c r="S55" s="2"/>
      <c r="T55" s="2"/>
      <c r="U55" s="2"/>
      <c r="V55" s="2"/>
    </row>
    <row r="56" spans="1:22" x14ac:dyDescent="0.2">
      <c r="A56" s="2"/>
      <c r="B56" s="2"/>
      <c r="C56" s="2"/>
      <c r="D56" s="2"/>
      <c r="E56" s="2"/>
      <c r="F56" s="2"/>
      <c r="G56" s="2"/>
      <c r="H56" s="2"/>
      <c r="I56" s="2"/>
      <c r="J56" s="2"/>
      <c r="K56" s="2"/>
      <c r="L56" s="2"/>
      <c r="M56" s="2"/>
      <c r="N56" s="2"/>
      <c r="O56" s="2"/>
      <c r="P56" s="2"/>
      <c r="Q56" s="2"/>
      <c r="R56" s="2"/>
      <c r="S56" s="2"/>
      <c r="T56" s="2"/>
      <c r="U56" s="2"/>
      <c r="V56" s="2"/>
    </row>
    <row r="57" spans="1:22" x14ac:dyDescent="0.2">
      <c r="A57" s="2"/>
      <c r="B57" s="2"/>
      <c r="C57" s="2"/>
      <c r="D57" s="2"/>
      <c r="E57" s="2"/>
      <c r="F57" s="2"/>
      <c r="G57" s="2"/>
      <c r="H57" s="2"/>
      <c r="I57" s="2"/>
      <c r="J57" s="2"/>
      <c r="K57" s="2"/>
      <c r="L57" s="2"/>
      <c r="M57" s="2"/>
      <c r="N57" s="2"/>
      <c r="O57" s="2"/>
      <c r="P57" s="2"/>
      <c r="Q57" s="2"/>
      <c r="R57" s="2"/>
      <c r="S57" s="2"/>
      <c r="T57" s="2"/>
      <c r="U57" s="2"/>
      <c r="V57" s="2"/>
    </row>
    <row r="58" spans="1:22" x14ac:dyDescent="0.2">
      <c r="A58" s="2"/>
      <c r="B58" s="2"/>
      <c r="C58" s="2"/>
      <c r="D58" s="2"/>
      <c r="E58" s="2"/>
      <c r="F58" s="2"/>
      <c r="G58" s="2"/>
      <c r="H58" s="2"/>
      <c r="I58" s="2"/>
      <c r="J58" s="2"/>
      <c r="K58" s="2"/>
      <c r="L58" s="2"/>
      <c r="M58" s="2"/>
      <c r="N58" s="2"/>
      <c r="O58" s="2"/>
      <c r="P58" s="2"/>
      <c r="Q58" s="2"/>
      <c r="R58" s="2"/>
      <c r="S58" s="2"/>
      <c r="T58" s="2"/>
      <c r="U58" s="2"/>
      <c r="V58" s="2"/>
    </row>
    <row r="59" spans="1:22" x14ac:dyDescent="0.2">
      <c r="A59" s="2"/>
      <c r="B59" s="2"/>
      <c r="C59" s="2"/>
      <c r="D59" s="2"/>
      <c r="E59" s="2"/>
      <c r="F59" s="2"/>
      <c r="G59" s="2"/>
      <c r="H59" s="2"/>
      <c r="I59" s="2"/>
      <c r="J59" s="2"/>
      <c r="K59" s="2"/>
      <c r="L59" s="2"/>
      <c r="M59" s="2"/>
      <c r="N59" s="2"/>
      <c r="O59" s="2"/>
      <c r="P59" s="2"/>
      <c r="Q59" s="2"/>
      <c r="R59" s="2"/>
      <c r="S59" s="2"/>
      <c r="T59" s="2"/>
      <c r="U59" s="2"/>
      <c r="V59" s="2"/>
    </row>
    <row r="60" spans="1:22" x14ac:dyDescent="0.2">
      <c r="A60" s="2"/>
      <c r="B60" s="2"/>
      <c r="C60" s="2"/>
      <c r="D60" s="2"/>
      <c r="E60" s="2"/>
      <c r="F60" s="2"/>
      <c r="G60" s="2"/>
      <c r="H60" s="2"/>
      <c r="I60" s="2"/>
      <c r="J60" s="2"/>
      <c r="K60" s="2"/>
      <c r="L60" s="2"/>
      <c r="M60" s="2"/>
      <c r="N60" s="2"/>
      <c r="O60" s="2"/>
      <c r="P60" s="2"/>
      <c r="Q60" s="2"/>
      <c r="R60" s="2"/>
      <c r="S60" s="2"/>
      <c r="T60" s="2"/>
      <c r="U60" s="2"/>
      <c r="V60" s="2"/>
    </row>
    <row r="61" spans="1:22" x14ac:dyDescent="0.2">
      <c r="A61" s="2"/>
      <c r="B61" s="2"/>
      <c r="C61" s="2"/>
      <c r="D61" s="2"/>
      <c r="E61" s="2"/>
      <c r="F61" s="2"/>
      <c r="G61" s="2"/>
      <c r="H61" s="2"/>
      <c r="I61" s="2"/>
      <c r="J61" s="2"/>
      <c r="K61" s="2"/>
      <c r="L61" s="2"/>
      <c r="M61" s="2"/>
      <c r="N61" s="2"/>
      <c r="O61" s="2"/>
      <c r="P61" s="2"/>
      <c r="Q61" s="2"/>
      <c r="R61" s="2"/>
      <c r="S61" s="2"/>
      <c r="T61" s="2"/>
      <c r="U61" s="2"/>
      <c r="V61" s="2"/>
    </row>
    <row r="62" spans="1:22" x14ac:dyDescent="0.2">
      <c r="A62" s="2"/>
      <c r="B62" s="2"/>
      <c r="C62" s="2"/>
      <c r="D62" s="2"/>
      <c r="E62" s="2"/>
      <c r="F62" s="2"/>
      <c r="G62" s="2"/>
      <c r="H62" s="2"/>
      <c r="I62" s="2"/>
      <c r="J62" s="2"/>
      <c r="K62" s="2"/>
      <c r="L62" s="2"/>
      <c r="M62" s="2"/>
      <c r="N62" s="2"/>
      <c r="O62" s="2"/>
      <c r="P62" s="2"/>
      <c r="Q62" s="2"/>
      <c r="R62" s="2"/>
      <c r="S62" s="2"/>
      <c r="T62" s="2"/>
      <c r="U62" s="2"/>
      <c r="V62" s="2"/>
    </row>
    <row r="63" spans="1:22" x14ac:dyDescent="0.2">
      <c r="A63" s="2"/>
      <c r="B63" s="2"/>
      <c r="C63" s="2"/>
      <c r="D63" s="2"/>
      <c r="E63" s="2"/>
      <c r="F63" s="2"/>
      <c r="G63" s="2"/>
      <c r="H63" s="2"/>
      <c r="I63" s="2"/>
      <c r="J63" s="2"/>
      <c r="K63" s="2"/>
      <c r="L63" s="2"/>
      <c r="M63" s="2"/>
      <c r="N63" s="2"/>
      <c r="O63" s="2"/>
      <c r="P63" s="2"/>
      <c r="Q63" s="2"/>
      <c r="R63" s="2"/>
      <c r="S63" s="2"/>
      <c r="T63" s="2"/>
      <c r="U63" s="2"/>
      <c r="V63" s="2"/>
    </row>
    <row r="64" spans="1:22" x14ac:dyDescent="0.2">
      <c r="A64" s="2"/>
      <c r="B64" s="2"/>
      <c r="C64" s="2"/>
      <c r="D64" s="2"/>
      <c r="E64" s="2"/>
      <c r="F64" s="2"/>
      <c r="G64" s="2"/>
      <c r="H64" s="2"/>
      <c r="I64" s="2"/>
      <c r="J64" s="2"/>
      <c r="K64" s="2"/>
      <c r="L64" s="2"/>
      <c r="M64" s="2"/>
      <c r="N64" s="2"/>
      <c r="O64" s="2"/>
      <c r="P64" s="2"/>
      <c r="Q64" s="2"/>
      <c r="R64" s="2"/>
      <c r="S64" s="2"/>
      <c r="T64" s="2"/>
      <c r="U64" s="2"/>
      <c r="V64" s="2"/>
    </row>
    <row r="65" spans="1:22" x14ac:dyDescent="0.2">
      <c r="A65" s="2"/>
      <c r="B65" s="2"/>
      <c r="C65" s="2"/>
      <c r="D65" s="2"/>
      <c r="E65" s="2"/>
      <c r="F65" s="2"/>
      <c r="G65" s="2"/>
      <c r="H65" s="2"/>
      <c r="I65" s="2"/>
      <c r="J65" s="2"/>
      <c r="K65" s="2"/>
      <c r="L65" s="2"/>
      <c r="M65" s="2"/>
      <c r="N65" s="2"/>
      <c r="O65" s="2"/>
      <c r="P65" s="2"/>
      <c r="Q65" s="2"/>
      <c r="R65" s="2"/>
      <c r="S65" s="2"/>
      <c r="T65" s="2"/>
      <c r="U65" s="2"/>
      <c r="V65" s="2"/>
    </row>
    <row r="66" spans="1:22" x14ac:dyDescent="0.2">
      <c r="A66" s="2"/>
      <c r="B66" s="2"/>
      <c r="C66" s="2"/>
      <c r="D66" s="2"/>
      <c r="E66" s="2"/>
      <c r="F66" s="2"/>
      <c r="G66" s="2"/>
      <c r="H66" s="2"/>
      <c r="I66" s="2"/>
      <c r="J66" s="2"/>
      <c r="K66" s="2"/>
      <c r="L66" s="2"/>
      <c r="M66" s="2"/>
      <c r="N66" s="2"/>
      <c r="O66" s="2"/>
      <c r="P66" s="2"/>
      <c r="Q66" s="2"/>
      <c r="R66" s="2"/>
      <c r="S66" s="2"/>
      <c r="T66" s="2"/>
      <c r="U66" s="2"/>
      <c r="V66" s="2"/>
    </row>
    <row r="67" spans="1:22" x14ac:dyDescent="0.2">
      <c r="A67" s="2"/>
      <c r="B67" s="2"/>
      <c r="C67" s="2"/>
      <c r="D67" s="2"/>
      <c r="E67" s="2"/>
      <c r="F67" s="2"/>
      <c r="G67" s="2"/>
      <c r="H67" s="2"/>
      <c r="I67" s="2"/>
      <c r="J67" s="2"/>
      <c r="K67" s="2"/>
      <c r="L67" s="2"/>
      <c r="M67" s="2"/>
      <c r="N67" s="2"/>
      <c r="O67" s="2"/>
      <c r="P67" s="2"/>
      <c r="Q67" s="2"/>
      <c r="R67" s="2"/>
      <c r="S67" s="2"/>
      <c r="T67" s="2"/>
      <c r="U67" s="2"/>
      <c r="V67" s="2"/>
    </row>
    <row r="68" spans="1:22" x14ac:dyDescent="0.2">
      <c r="A68" s="2"/>
      <c r="B68" s="2"/>
      <c r="C68" s="2"/>
      <c r="D68" s="2"/>
      <c r="E68" s="2"/>
      <c r="F68" s="2"/>
      <c r="G68" s="2"/>
      <c r="H68" s="2"/>
      <c r="I68" s="2"/>
      <c r="J68" s="2"/>
      <c r="K68" s="2"/>
      <c r="L68" s="2"/>
      <c r="M68" s="2"/>
      <c r="N68" s="2"/>
      <c r="O68" s="2"/>
      <c r="P68" s="2"/>
      <c r="Q68" s="2"/>
      <c r="R68" s="2"/>
      <c r="S68" s="2"/>
      <c r="T68" s="2"/>
      <c r="U68" s="2"/>
      <c r="V68" s="2"/>
    </row>
    <row r="69" spans="1:22" x14ac:dyDescent="0.2">
      <c r="A69" s="2"/>
      <c r="B69" s="2"/>
      <c r="C69" s="2"/>
      <c r="D69" s="2"/>
      <c r="E69" s="2"/>
      <c r="F69" s="2"/>
      <c r="G69" s="2"/>
      <c r="H69" s="2"/>
      <c r="I69" s="2"/>
      <c r="J69" s="2"/>
      <c r="K69" s="2"/>
      <c r="L69" s="2"/>
      <c r="M69" s="2"/>
      <c r="N69" s="2"/>
      <c r="O69" s="2"/>
      <c r="P69" s="2"/>
      <c r="Q69" s="2"/>
      <c r="R69" s="2"/>
      <c r="S69" s="2"/>
      <c r="T69" s="2"/>
      <c r="U69" s="2"/>
      <c r="V69" s="2"/>
    </row>
    <row r="70" spans="1:22" x14ac:dyDescent="0.2">
      <c r="A70" s="2"/>
      <c r="B70" s="2"/>
      <c r="C70" s="2"/>
      <c r="D70" s="2"/>
      <c r="E70" s="2"/>
      <c r="F70" s="2"/>
      <c r="G70" s="2"/>
      <c r="H70" s="2"/>
      <c r="I70" s="2"/>
      <c r="J70" s="2"/>
      <c r="K70" s="2"/>
      <c r="L70" s="2"/>
      <c r="M70" s="2"/>
      <c r="N70" s="2"/>
      <c r="O70" s="2"/>
      <c r="P70" s="2"/>
      <c r="Q70" s="2"/>
      <c r="R70" s="2"/>
      <c r="S70" s="2"/>
      <c r="T70" s="2"/>
      <c r="U70" s="2"/>
      <c r="V70" s="2"/>
    </row>
    <row r="71" spans="1:22" x14ac:dyDescent="0.2">
      <c r="A71" s="2"/>
      <c r="B71" s="2"/>
      <c r="C71" s="2"/>
      <c r="D71" s="2"/>
      <c r="E71" s="2"/>
      <c r="F71" s="2"/>
      <c r="G71" s="2"/>
      <c r="H71" s="2"/>
      <c r="I71" s="2"/>
      <c r="J71" s="2"/>
      <c r="K71" s="2"/>
      <c r="L71" s="2"/>
      <c r="M71" s="2"/>
      <c r="N71" s="2"/>
      <c r="O71" s="2"/>
      <c r="P71" s="2"/>
      <c r="Q71" s="2"/>
      <c r="R71" s="2"/>
      <c r="S71" s="2"/>
      <c r="T71" s="2"/>
      <c r="U71" s="2"/>
      <c r="V71" s="2"/>
    </row>
    <row r="72" spans="1:22" x14ac:dyDescent="0.2">
      <c r="A72" s="2"/>
      <c r="B72" s="2"/>
      <c r="C72" s="2"/>
      <c r="D72" s="2"/>
      <c r="E72" s="2"/>
      <c r="F72" s="2"/>
      <c r="G72" s="2"/>
      <c r="H72" s="2"/>
      <c r="I72" s="2"/>
      <c r="J72" s="2"/>
      <c r="K72" s="2"/>
      <c r="L72" s="2"/>
      <c r="M72" s="2"/>
      <c r="N72" s="2"/>
      <c r="O72" s="2"/>
      <c r="P72" s="2"/>
      <c r="Q72" s="2"/>
      <c r="R72" s="2"/>
      <c r="S72" s="2"/>
      <c r="T72" s="2"/>
      <c r="U72" s="2"/>
      <c r="V72" s="2"/>
    </row>
    <row r="73" spans="1:22" x14ac:dyDescent="0.2">
      <c r="A73" s="2"/>
      <c r="B73" s="2"/>
      <c r="C73" s="2"/>
      <c r="D73" s="2"/>
      <c r="E73" s="2"/>
      <c r="F73" s="2"/>
      <c r="G73" s="2"/>
      <c r="H73" s="2"/>
      <c r="I73" s="2"/>
      <c r="J73" s="2"/>
      <c r="K73" s="2"/>
      <c r="L73" s="2"/>
      <c r="M73" s="2"/>
      <c r="N73" s="2"/>
      <c r="O73" s="2"/>
      <c r="P73" s="2"/>
      <c r="Q73" s="2"/>
      <c r="R73" s="2"/>
      <c r="S73" s="2"/>
      <c r="T73" s="2"/>
      <c r="U73" s="2"/>
      <c r="V73" s="2"/>
    </row>
    <row r="74" spans="1:22" x14ac:dyDescent="0.2">
      <c r="A74" s="2"/>
      <c r="B74" s="2"/>
      <c r="C74" s="2"/>
      <c r="D74" s="2"/>
      <c r="E74" s="2"/>
      <c r="F74" s="2"/>
      <c r="G74" s="2"/>
      <c r="H74" s="2"/>
      <c r="I74" s="2"/>
      <c r="J74" s="2"/>
      <c r="K74" s="2"/>
      <c r="L74" s="2"/>
      <c r="M74" s="2"/>
      <c r="N74" s="2"/>
      <c r="O74" s="2"/>
      <c r="P74" s="2"/>
      <c r="Q74" s="2"/>
      <c r="R74" s="2"/>
      <c r="S74" s="2"/>
      <c r="T74" s="2"/>
      <c r="U74" s="2"/>
      <c r="V74" s="2"/>
    </row>
    <row r="75" spans="1:22" x14ac:dyDescent="0.2">
      <c r="A75" s="2"/>
      <c r="B75" s="2"/>
      <c r="C75" s="2"/>
      <c r="D75" s="2"/>
      <c r="E75" s="2"/>
      <c r="F75" s="2"/>
      <c r="G75" s="2"/>
      <c r="H75" s="2"/>
      <c r="I75" s="2"/>
      <c r="J75" s="2"/>
      <c r="K75" s="2"/>
      <c r="L75" s="2"/>
      <c r="M75" s="2"/>
      <c r="N75" s="2"/>
      <c r="O75" s="2"/>
      <c r="P75" s="2"/>
      <c r="Q75" s="2"/>
      <c r="R75" s="2"/>
      <c r="S75" s="2"/>
      <c r="T75" s="2"/>
      <c r="U75" s="2"/>
      <c r="V75" s="2"/>
    </row>
    <row r="76" spans="1:22" x14ac:dyDescent="0.2">
      <c r="A76" s="2"/>
      <c r="B76" s="2"/>
      <c r="C76" s="2"/>
      <c r="D76" s="2"/>
      <c r="E76" s="2"/>
      <c r="F76" s="2"/>
      <c r="G76" s="2"/>
      <c r="H76" s="2"/>
      <c r="I76" s="2"/>
      <c r="J76" s="2"/>
      <c r="K76" s="2"/>
      <c r="L76" s="2"/>
      <c r="M76" s="2"/>
      <c r="N76" s="2"/>
      <c r="O76" s="2"/>
      <c r="P76" s="2"/>
      <c r="Q76" s="2"/>
      <c r="R76" s="2"/>
      <c r="S76" s="2"/>
      <c r="T76" s="2"/>
      <c r="U76" s="2"/>
      <c r="V76" s="2"/>
    </row>
    <row r="77" spans="1:22" x14ac:dyDescent="0.2">
      <c r="A77" s="2"/>
      <c r="B77" s="2"/>
      <c r="C77" s="2"/>
      <c r="D77" s="2"/>
      <c r="E77" s="2"/>
      <c r="F77" s="2"/>
      <c r="G77" s="2"/>
      <c r="H77" s="2"/>
      <c r="I77" s="2"/>
      <c r="J77" s="2"/>
      <c r="K77" s="2"/>
      <c r="L77" s="2"/>
      <c r="M77" s="2"/>
      <c r="N77" s="2"/>
      <c r="O77" s="2"/>
      <c r="P77" s="2"/>
      <c r="Q77" s="2"/>
      <c r="R77" s="2"/>
      <c r="S77" s="2"/>
      <c r="T77" s="2"/>
      <c r="U77" s="2"/>
      <c r="V77" s="2"/>
    </row>
    <row r="78" spans="1:22" x14ac:dyDescent="0.2">
      <c r="A78" s="2"/>
      <c r="B78" s="2"/>
      <c r="C78" s="2"/>
      <c r="D78" s="2"/>
      <c r="E78" s="2"/>
      <c r="F78" s="2"/>
      <c r="G78" s="2"/>
      <c r="H78" s="2"/>
      <c r="I78" s="2"/>
      <c r="J78" s="2"/>
      <c r="K78" s="2"/>
      <c r="L78" s="2"/>
      <c r="M78" s="2"/>
      <c r="N78" s="2"/>
      <c r="O78" s="2"/>
      <c r="P78" s="2"/>
      <c r="Q78" s="2"/>
      <c r="R78" s="2"/>
      <c r="S78" s="2"/>
      <c r="T78" s="2"/>
      <c r="U78" s="2"/>
      <c r="V78" s="2"/>
    </row>
    <row r="79" spans="1:22" x14ac:dyDescent="0.2">
      <c r="A79" s="2"/>
      <c r="B79" s="2"/>
      <c r="C79" s="2"/>
      <c r="D79" s="2"/>
      <c r="E79" s="2"/>
      <c r="F79" s="2"/>
      <c r="G79" s="2"/>
      <c r="H79" s="2"/>
      <c r="I79" s="2"/>
      <c r="J79" s="2"/>
      <c r="K79" s="2"/>
      <c r="L79" s="2"/>
      <c r="M79" s="2"/>
      <c r="N79" s="2"/>
      <c r="O79" s="2"/>
      <c r="P79" s="2"/>
      <c r="Q79" s="2"/>
      <c r="R79" s="2"/>
      <c r="S79" s="2"/>
      <c r="T79" s="2"/>
      <c r="U79" s="2"/>
      <c r="V79" s="2"/>
    </row>
    <row r="80" spans="1:22" x14ac:dyDescent="0.2">
      <c r="A80" s="2"/>
      <c r="B80" s="2"/>
      <c r="C80" s="2"/>
      <c r="D80" s="2"/>
      <c r="E80" s="2"/>
      <c r="F80" s="2"/>
      <c r="G80" s="2"/>
      <c r="H80" s="2"/>
      <c r="I80" s="2"/>
      <c r="J80" s="2"/>
      <c r="K80" s="2"/>
      <c r="L80" s="2"/>
      <c r="M80" s="2"/>
      <c r="N80" s="2"/>
      <c r="O80" s="2"/>
      <c r="P80" s="2"/>
      <c r="Q80" s="2"/>
      <c r="R80" s="2"/>
      <c r="S80" s="2"/>
      <c r="T80" s="2"/>
      <c r="U80" s="2"/>
      <c r="V80" s="2"/>
    </row>
    <row r="81" spans="1:22" x14ac:dyDescent="0.2">
      <c r="A81" s="2"/>
      <c r="B81" s="2"/>
      <c r="C81" s="2"/>
      <c r="D81" s="2"/>
      <c r="E81" s="2"/>
      <c r="F81" s="2"/>
      <c r="G81" s="2"/>
      <c r="H81" s="2"/>
      <c r="I81" s="2"/>
      <c r="J81" s="2"/>
      <c r="K81" s="2"/>
      <c r="L81" s="2"/>
      <c r="M81" s="2"/>
      <c r="N81" s="2"/>
      <c r="O81" s="2"/>
      <c r="P81" s="2"/>
      <c r="Q81" s="2"/>
      <c r="R81" s="2"/>
      <c r="S81" s="2"/>
      <c r="T81" s="2"/>
      <c r="U81" s="2"/>
      <c r="V81" s="2"/>
    </row>
    <row r="82" spans="1:22" x14ac:dyDescent="0.2">
      <c r="A82" s="2"/>
      <c r="B82" s="2"/>
      <c r="C82" s="2"/>
      <c r="D82" s="2"/>
      <c r="E82" s="2"/>
      <c r="F82" s="2"/>
      <c r="G82" s="2"/>
      <c r="H82" s="2"/>
      <c r="I82" s="2"/>
      <c r="J82" s="2"/>
      <c r="K82" s="2"/>
      <c r="L82" s="2"/>
      <c r="M82" s="2"/>
      <c r="N82" s="2"/>
      <c r="O82" s="2"/>
      <c r="P82" s="2"/>
      <c r="Q82" s="2"/>
      <c r="R82" s="2"/>
      <c r="S82" s="2"/>
      <c r="T82" s="2"/>
      <c r="U82" s="2"/>
      <c r="V82" s="2"/>
    </row>
    <row r="83" spans="1:22" x14ac:dyDescent="0.2">
      <c r="A83" s="2"/>
      <c r="B83" s="2"/>
      <c r="C83" s="2"/>
      <c r="D83" s="2"/>
      <c r="E83" s="2"/>
      <c r="F83" s="2"/>
      <c r="G83" s="2"/>
      <c r="H83" s="2"/>
      <c r="I83" s="2"/>
      <c r="J83" s="2"/>
      <c r="K83" s="2"/>
      <c r="L83" s="2"/>
      <c r="M83" s="2"/>
      <c r="N83" s="2"/>
      <c r="O83" s="2"/>
      <c r="P83" s="2"/>
      <c r="Q83" s="2"/>
      <c r="R83" s="2"/>
      <c r="S83" s="2"/>
      <c r="T83" s="2"/>
      <c r="U83" s="2"/>
      <c r="V83" s="2"/>
    </row>
    <row r="84" spans="1:22" x14ac:dyDescent="0.2">
      <c r="A84" s="2"/>
      <c r="B84" s="2"/>
      <c r="C84" s="2"/>
      <c r="D84" s="2"/>
      <c r="E84" s="2"/>
      <c r="F84" s="2"/>
      <c r="G84" s="2"/>
      <c r="H84" s="2"/>
      <c r="I84" s="2"/>
      <c r="J84" s="2"/>
      <c r="K84" s="2"/>
      <c r="L84" s="2"/>
      <c r="M84" s="2"/>
      <c r="N84" s="2"/>
      <c r="O84" s="2"/>
      <c r="P84" s="2"/>
      <c r="Q84" s="2"/>
      <c r="R84" s="2"/>
      <c r="S84" s="2"/>
      <c r="T84" s="2"/>
      <c r="U84" s="2"/>
      <c r="V84" s="2"/>
    </row>
    <row r="85" spans="1:22" x14ac:dyDescent="0.2">
      <c r="A85" s="2"/>
      <c r="B85" s="2"/>
      <c r="C85" s="2"/>
      <c r="D85" s="2"/>
      <c r="E85" s="2"/>
      <c r="F85" s="2"/>
      <c r="G85" s="2"/>
      <c r="H85" s="2"/>
      <c r="I85" s="2"/>
      <c r="J85" s="2"/>
      <c r="K85" s="2"/>
      <c r="L85" s="2"/>
      <c r="M85" s="2"/>
      <c r="N85" s="2"/>
      <c r="O85" s="2"/>
      <c r="P85" s="2"/>
      <c r="Q85" s="2"/>
      <c r="R85" s="2"/>
      <c r="S85" s="2"/>
      <c r="T85" s="2"/>
      <c r="U85" s="2"/>
      <c r="V85" s="2"/>
    </row>
    <row r="86" spans="1:22" x14ac:dyDescent="0.2">
      <c r="A86" s="2"/>
      <c r="B86" s="2"/>
      <c r="C86" s="2"/>
      <c r="D86" s="2"/>
      <c r="E86" s="2"/>
      <c r="F86" s="2"/>
      <c r="G86" s="2"/>
      <c r="H86" s="2"/>
      <c r="I86" s="2"/>
      <c r="J86" s="2"/>
      <c r="K86" s="2"/>
      <c r="L86" s="2"/>
      <c r="M86" s="2"/>
      <c r="N86" s="2"/>
      <c r="O86" s="2"/>
      <c r="P86" s="2"/>
      <c r="Q86" s="2"/>
      <c r="R86" s="2"/>
      <c r="S86" s="2"/>
      <c r="T86" s="2"/>
      <c r="U86" s="2"/>
      <c r="V86" s="2"/>
    </row>
    <row r="87" spans="1:22" x14ac:dyDescent="0.2">
      <c r="A87" s="2"/>
      <c r="B87" s="2"/>
      <c r="C87" s="2"/>
      <c r="D87" s="2"/>
      <c r="E87" s="2"/>
      <c r="F87" s="2"/>
      <c r="G87" s="2"/>
      <c r="H87" s="2"/>
      <c r="I87" s="2"/>
      <c r="J87" s="2"/>
      <c r="K87" s="2"/>
      <c r="L87" s="2"/>
      <c r="M87" s="2"/>
      <c r="N87" s="2"/>
      <c r="O87" s="2"/>
      <c r="P87" s="2"/>
      <c r="Q87" s="2"/>
      <c r="R87" s="2"/>
      <c r="S87" s="2"/>
      <c r="T87" s="2"/>
      <c r="U87" s="2"/>
      <c r="V87" s="2"/>
    </row>
    <row r="88" spans="1:22" x14ac:dyDescent="0.2">
      <c r="A88" s="2"/>
      <c r="B88" s="2"/>
      <c r="C88" s="2"/>
      <c r="D88" s="2"/>
      <c r="E88" s="2"/>
      <c r="F88" s="2"/>
      <c r="G88" s="2"/>
      <c r="H88" s="2"/>
      <c r="I88" s="2"/>
      <c r="J88" s="2"/>
      <c r="K88" s="2"/>
      <c r="L88" s="2"/>
      <c r="M88" s="2"/>
      <c r="N88" s="2"/>
      <c r="O88" s="2"/>
      <c r="P88" s="2"/>
      <c r="Q88" s="2"/>
      <c r="R88" s="2"/>
      <c r="S88" s="2"/>
      <c r="T88" s="2"/>
      <c r="U88" s="2"/>
      <c r="V88" s="2"/>
    </row>
  </sheetData>
  <mergeCells count="16">
    <mergeCell ref="A31:U31"/>
    <mergeCell ref="A1:U1"/>
    <mergeCell ref="U4:U5"/>
    <mergeCell ref="V4:V5"/>
    <mergeCell ref="A28:U28"/>
    <mergeCell ref="A29:V29"/>
    <mergeCell ref="A30:V30"/>
    <mergeCell ref="P4:P5"/>
    <mergeCell ref="Q4:Q5"/>
    <mergeCell ref="R4:R5"/>
    <mergeCell ref="S4:S5"/>
    <mergeCell ref="T4:T5"/>
    <mergeCell ref="L4:L5"/>
    <mergeCell ref="M4:M5"/>
    <mergeCell ref="N4:N5"/>
    <mergeCell ref="O4:O5"/>
  </mergeCells>
  <pageMargins left="0.7" right="0.7" top="0.75" bottom="0.75" header="0.3" footer="0.3"/>
  <pageSetup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9"/>
  <sheetViews>
    <sheetView workbookViewId="0">
      <selection activeCell="B27" sqref="B26:B27"/>
    </sheetView>
  </sheetViews>
  <sheetFormatPr defaultColWidth="21.5" defaultRowHeight="12.75" x14ac:dyDescent="0.2"/>
  <cols>
    <col min="1" max="1" width="39.5" style="3" customWidth="1"/>
    <col min="2" max="2" width="0.6640625" style="3" customWidth="1"/>
    <col min="3" max="3" width="11.6640625" style="3" customWidth="1"/>
    <col min="4" max="4" width="0.6640625" style="3" customWidth="1"/>
    <col min="5" max="5" width="11.6640625" style="3" customWidth="1"/>
    <col min="6" max="6" width="0.6640625" style="3" customWidth="1"/>
    <col min="7" max="7" width="11.6640625" style="3" customWidth="1"/>
    <col min="8" max="8" width="0.6640625" style="3" customWidth="1"/>
    <col min="9" max="16384" width="21.5" style="3"/>
  </cols>
  <sheetData>
    <row r="1" spans="1:22" ht="13.5" x14ac:dyDescent="0.25">
      <c r="A1" s="75" t="s">
        <v>40</v>
      </c>
      <c r="B1" s="72"/>
      <c r="C1" s="72"/>
      <c r="D1" s="72"/>
      <c r="E1" s="72"/>
      <c r="F1" s="72"/>
      <c r="G1" s="72"/>
      <c r="H1" s="2"/>
      <c r="I1" s="2"/>
      <c r="J1" s="2"/>
      <c r="K1" s="2"/>
      <c r="L1" s="2"/>
      <c r="M1" s="2"/>
      <c r="N1" s="2"/>
      <c r="O1" s="2"/>
      <c r="P1" s="2"/>
      <c r="Q1" s="2"/>
      <c r="R1" s="2"/>
      <c r="S1" s="2"/>
      <c r="T1" s="2"/>
      <c r="U1" s="2"/>
      <c r="V1" s="2"/>
    </row>
    <row r="2" spans="1:22" x14ac:dyDescent="0.2">
      <c r="A2" s="70" t="s">
        <v>41</v>
      </c>
      <c r="B2" s="71"/>
      <c r="C2" s="71"/>
      <c r="D2" s="71"/>
      <c r="E2" s="71"/>
      <c r="F2" s="71"/>
      <c r="G2" s="2"/>
      <c r="H2" s="2"/>
      <c r="I2" s="2"/>
      <c r="J2" s="2"/>
      <c r="K2" s="2"/>
      <c r="L2" s="2"/>
      <c r="M2" s="2"/>
      <c r="N2" s="2"/>
      <c r="O2" s="2"/>
      <c r="P2" s="2"/>
      <c r="Q2" s="2"/>
      <c r="R2" s="2"/>
      <c r="S2" s="2"/>
      <c r="T2" s="2"/>
      <c r="U2" s="2"/>
      <c r="V2" s="2"/>
    </row>
    <row r="3" spans="1:22" x14ac:dyDescent="0.2">
      <c r="A3" s="2"/>
      <c r="B3" s="2"/>
      <c r="C3" s="2"/>
      <c r="D3" s="2"/>
      <c r="E3" s="2"/>
      <c r="F3" s="2"/>
      <c r="G3" s="2"/>
      <c r="H3" s="2"/>
      <c r="I3" s="2"/>
      <c r="J3" s="2"/>
      <c r="K3" s="2"/>
      <c r="L3" s="2"/>
      <c r="M3" s="2"/>
      <c r="N3" s="2"/>
      <c r="O3" s="2"/>
      <c r="P3" s="2"/>
      <c r="Q3" s="2"/>
      <c r="R3" s="2"/>
      <c r="S3" s="2"/>
      <c r="T3" s="2"/>
      <c r="U3" s="2"/>
      <c r="V3" s="2"/>
    </row>
    <row r="4" spans="1:22" x14ac:dyDescent="0.2">
      <c r="A4" s="5" t="s">
        <v>3</v>
      </c>
      <c r="B4" s="2"/>
      <c r="C4" s="6" t="s">
        <v>42</v>
      </c>
      <c r="D4" s="2"/>
      <c r="E4" s="6" t="s">
        <v>43</v>
      </c>
      <c r="F4" s="2"/>
      <c r="G4" s="6" t="s">
        <v>44</v>
      </c>
      <c r="H4" s="2"/>
      <c r="I4" s="2"/>
      <c r="J4" s="2"/>
      <c r="K4" s="2"/>
      <c r="L4" s="2"/>
      <c r="M4" s="2"/>
      <c r="N4" s="2"/>
      <c r="O4" s="2"/>
      <c r="P4" s="2"/>
      <c r="Q4" s="2"/>
      <c r="R4" s="2"/>
      <c r="S4" s="2"/>
      <c r="T4" s="2"/>
      <c r="U4" s="2"/>
      <c r="V4" s="2"/>
    </row>
    <row r="5" spans="1:22" x14ac:dyDescent="0.2">
      <c r="A5" s="13" t="s">
        <v>10</v>
      </c>
      <c r="B5" s="2"/>
      <c r="C5" s="15">
        <v>5</v>
      </c>
      <c r="D5" s="2"/>
      <c r="E5" s="15">
        <v>5</v>
      </c>
      <c r="F5" s="2"/>
      <c r="G5" s="15">
        <v>5</v>
      </c>
      <c r="H5" s="2"/>
      <c r="I5" s="2"/>
      <c r="J5" s="2"/>
      <c r="K5" s="2"/>
      <c r="L5" s="2"/>
      <c r="M5" s="2"/>
      <c r="N5" s="2"/>
      <c r="O5" s="2"/>
      <c r="P5" s="2"/>
      <c r="Q5" s="2"/>
      <c r="R5" s="2"/>
      <c r="S5" s="2"/>
      <c r="T5" s="2"/>
      <c r="U5" s="2"/>
      <c r="V5" s="2"/>
    </row>
    <row r="6" spans="1:22" x14ac:dyDescent="0.2">
      <c r="A6" s="13" t="s">
        <v>11</v>
      </c>
      <c r="B6" s="2"/>
      <c r="C6" s="30">
        <v>18</v>
      </c>
      <c r="D6" s="2"/>
      <c r="E6" s="30">
        <v>19</v>
      </c>
      <c r="F6" s="2"/>
      <c r="G6" s="30">
        <v>20</v>
      </c>
      <c r="H6" s="2"/>
      <c r="I6" s="2"/>
      <c r="J6" s="2"/>
      <c r="K6" s="2"/>
      <c r="L6" s="2"/>
      <c r="M6" s="2"/>
      <c r="N6" s="2"/>
      <c r="O6" s="2"/>
      <c r="P6" s="2"/>
      <c r="Q6" s="2"/>
      <c r="R6" s="2"/>
      <c r="S6" s="2"/>
      <c r="T6" s="2"/>
      <c r="U6" s="2"/>
      <c r="V6" s="2"/>
    </row>
    <row r="7" spans="1:22" x14ac:dyDescent="0.2">
      <c r="A7" s="7" t="s">
        <v>17</v>
      </c>
      <c r="B7" s="2"/>
      <c r="C7" s="31">
        <v>23</v>
      </c>
      <c r="D7" s="2"/>
      <c r="E7" s="31">
        <v>24</v>
      </c>
      <c r="F7" s="2"/>
      <c r="G7" s="31">
        <v>25</v>
      </c>
      <c r="H7" s="2"/>
      <c r="I7" s="2"/>
      <c r="J7" s="2"/>
      <c r="K7" s="2"/>
      <c r="L7" s="2"/>
      <c r="M7" s="2"/>
      <c r="N7" s="2"/>
      <c r="O7" s="2"/>
      <c r="P7" s="2"/>
      <c r="Q7" s="2"/>
      <c r="R7" s="2"/>
      <c r="S7" s="2"/>
      <c r="T7" s="2"/>
      <c r="U7" s="2"/>
      <c r="V7" s="2"/>
    </row>
    <row r="8" spans="1:22" x14ac:dyDescent="0.2">
      <c r="A8" s="13" t="s">
        <v>18</v>
      </c>
      <c r="B8" s="2"/>
      <c r="C8" s="30">
        <v>0</v>
      </c>
      <c r="D8" s="2"/>
      <c r="E8" s="30">
        <v>0</v>
      </c>
      <c r="F8" s="2"/>
      <c r="G8" s="30">
        <v>0</v>
      </c>
      <c r="H8" s="2"/>
      <c r="I8" s="2"/>
      <c r="J8" s="2"/>
      <c r="K8" s="2"/>
      <c r="L8" s="2"/>
      <c r="M8" s="2"/>
      <c r="N8" s="2"/>
      <c r="O8" s="2"/>
      <c r="P8" s="2"/>
      <c r="Q8" s="2"/>
      <c r="R8" s="2"/>
      <c r="S8" s="2"/>
      <c r="T8" s="2"/>
      <c r="U8" s="2"/>
      <c r="V8" s="2"/>
    </row>
    <row r="9" spans="1:22" x14ac:dyDescent="0.2">
      <c r="A9" s="7" t="s">
        <v>19</v>
      </c>
      <c r="B9" s="2"/>
      <c r="C9" s="21">
        <v>23</v>
      </c>
      <c r="D9" s="2"/>
      <c r="E9" s="21">
        <v>24</v>
      </c>
      <c r="F9" s="2"/>
      <c r="G9" s="21">
        <v>25</v>
      </c>
      <c r="H9" s="2"/>
      <c r="I9" s="2"/>
      <c r="J9" s="2"/>
      <c r="K9" s="2"/>
      <c r="L9" s="2"/>
      <c r="M9" s="2"/>
      <c r="N9" s="2"/>
      <c r="O9" s="2"/>
      <c r="P9" s="2"/>
      <c r="Q9" s="2"/>
      <c r="R9" s="2"/>
      <c r="S9" s="2"/>
      <c r="T9" s="2"/>
      <c r="U9" s="2"/>
      <c r="V9" s="2"/>
    </row>
    <row r="10" spans="1:22" x14ac:dyDescent="0.2">
      <c r="A10" s="2"/>
      <c r="B10" s="2"/>
      <c r="C10" s="2"/>
      <c r="D10" s="2"/>
      <c r="E10" s="2"/>
      <c r="F10" s="2"/>
      <c r="G10" s="2"/>
      <c r="H10" s="2"/>
      <c r="I10" s="2"/>
      <c r="J10" s="2"/>
      <c r="K10" s="2"/>
      <c r="L10" s="2"/>
      <c r="M10" s="2"/>
      <c r="N10" s="2"/>
      <c r="O10" s="2"/>
      <c r="P10" s="2"/>
      <c r="Q10" s="2"/>
      <c r="R10" s="2"/>
      <c r="S10" s="2"/>
      <c r="T10" s="2"/>
      <c r="U10" s="2"/>
      <c r="V10" s="2"/>
    </row>
    <row r="11" spans="1:22" x14ac:dyDescent="0.2">
      <c r="A11" s="7" t="s">
        <v>45</v>
      </c>
      <c r="B11" s="2"/>
      <c r="C11" s="9">
        <v>15</v>
      </c>
      <c r="D11" s="2"/>
      <c r="E11" s="9">
        <v>15</v>
      </c>
      <c r="F11" s="2"/>
      <c r="G11" s="9">
        <v>16</v>
      </c>
      <c r="H11" s="2"/>
      <c r="I11" s="2"/>
      <c r="J11" s="2"/>
      <c r="K11" s="2"/>
      <c r="L11" s="2"/>
      <c r="M11" s="2"/>
      <c r="N11" s="2"/>
      <c r="O11" s="2"/>
      <c r="P11" s="2"/>
      <c r="Q11" s="2"/>
      <c r="R11" s="2"/>
      <c r="S11" s="2"/>
      <c r="T11" s="2"/>
      <c r="U11" s="2"/>
      <c r="V11" s="2"/>
    </row>
    <row r="12" spans="1:22" x14ac:dyDescent="0.2">
      <c r="A12" s="2"/>
      <c r="B12" s="2"/>
      <c r="C12" s="2"/>
      <c r="D12" s="2"/>
      <c r="E12" s="2"/>
      <c r="F12" s="2"/>
      <c r="G12" s="2"/>
      <c r="H12" s="2"/>
      <c r="I12" s="2"/>
      <c r="J12" s="2"/>
      <c r="K12" s="2"/>
      <c r="L12" s="2"/>
      <c r="M12" s="2"/>
      <c r="N12" s="2"/>
      <c r="O12" s="2"/>
      <c r="P12" s="2"/>
      <c r="Q12" s="2"/>
      <c r="R12" s="2"/>
      <c r="S12" s="2"/>
      <c r="T12" s="2"/>
      <c r="U12" s="2"/>
      <c r="V12" s="2"/>
    </row>
    <row r="13" spans="1:22" x14ac:dyDescent="0.2">
      <c r="A13" s="7" t="s">
        <v>46</v>
      </c>
      <c r="B13" s="2"/>
      <c r="C13" s="9">
        <v>3</v>
      </c>
      <c r="D13" s="2"/>
      <c r="E13" s="9">
        <v>3</v>
      </c>
      <c r="F13" s="32"/>
      <c r="G13" s="9">
        <v>4</v>
      </c>
      <c r="H13" s="2"/>
      <c r="I13" s="2"/>
      <c r="J13" s="2"/>
      <c r="K13" s="2"/>
      <c r="L13" s="2"/>
      <c r="M13" s="2"/>
      <c r="N13" s="2"/>
      <c r="O13" s="2"/>
      <c r="P13" s="2"/>
      <c r="Q13" s="2"/>
      <c r="R13" s="2"/>
      <c r="S13" s="2"/>
      <c r="T13" s="2"/>
      <c r="U13" s="2"/>
      <c r="V13" s="2"/>
    </row>
    <row r="14" spans="1:22" x14ac:dyDescent="0.2">
      <c r="A14" s="18"/>
      <c r="B14" s="2"/>
      <c r="C14" s="32"/>
      <c r="D14" s="2"/>
      <c r="E14" s="32"/>
      <c r="F14" s="32"/>
      <c r="G14" s="32"/>
      <c r="H14" s="2"/>
      <c r="I14" s="2"/>
      <c r="J14" s="2"/>
      <c r="K14" s="2"/>
      <c r="L14" s="2"/>
      <c r="M14" s="2"/>
      <c r="N14" s="2"/>
      <c r="O14" s="2"/>
      <c r="P14" s="2"/>
      <c r="Q14" s="2"/>
      <c r="R14" s="2"/>
      <c r="S14" s="2"/>
      <c r="T14" s="2"/>
      <c r="U14" s="2"/>
      <c r="V14" s="2"/>
    </row>
    <row r="15" spans="1:22" x14ac:dyDescent="0.2">
      <c r="A15" s="7" t="s">
        <v>47</v>
      </c>
      <c r="B15" s="2"/>
      <c r="C15" s="9">
        <v>9</v>
      </c>
      <c r="D15" s="2"/>
      <c r="E15" s="9">
        <v>12</v>
      </c>
      <c r="F15" s="32"/>
      <c r="G15" s="9">
        <v>10</v>
      </c>
      <c r="H15" s="2"/>
      <c r="I15" s="2"/>
      <c r="J15" s="2"/>
      <c r="K15" s="2"/>
      <c r="L15" s="2"/>
      <c r="M15" s="2"/>
      <c r="N15" s="2"/>
      <c r="O15" s="2"/>
      <c r="P15" s="2"/>
      <c r="Q15" s="2"/>
      <c r="R15" s="2"/>
      <c r="S15" s="2"/>
      <c r="T15" s="2"/>
      <c r="U15" s="2"/>
      <c r="V15" s="2"/>
    </row>
    <row r="16" spans="1:22" x14ac:dyDescent="0.2">
      <c r="A16" s="18"/>
      <c r="B16" s="2"/>
      <c r="C16" s="32"/>
      <c r="D16" s="2"/>
      <c r="E16" s="32"/>
      <c r="F16" s="32"/>
      <c r="G16" s="32"/>
      <c r="H16" s="2"/>
      <c r="I16" s="2"/>
      <c r="J16" s="2"/>
      <c r="K16" s="2"/>
      <c r="L16" s="2"/>
      <c r="M16" s="2"/>
      <c r="N16" s="2"/>
      <c r="O16" s="2"/>
      <c r="P16" s="2"/>
      <c r="Q16" s="2"/>
      <c r="R16" s="2"/>
      <c r="S16" s="2"/>
      <c r="T16" s="2"/>
      <c r="U16" s="2"/>
      <c r="V16" s="2"/>
    </row>
    <row r="17" spans="1:22" x14ac:dyDescent="0.2">
      <c r="A17" s="7" t="s">
        <v>48</v>
      </c>
      <c r="B17" s="2"/>
      <c r="C17" s="9">
        <v>9</v>
      </c>
      <c r="D17" s="2"/>
      <c r="E17" s="9">
        <v>12</v>
      </c>
      <c r="F17" s="32"/>
      <c r="G17" s="9">
        <v>10</v>
      </c>
      <c r="H17" s="2"/>
      <c r="I17" s="2"/>
      <c r="J17" s="2"/>
      <c r="K17" s="2"/>
      <c r="L17" s="2"/>
      <c r="M17" s="2"/>
      <c r="N17" s="2"/>
      <c r="O17" s="2"/>
      <c r="P17" s="2"/>
      <c r="Q17" s="2"/>
      <c r="R17" s="2"/>
      <c r="S17" s="2"/>
      <c r="T17" s="2"/>
      <c r="U17" s="2"/>
      <c r="V17" s="2"/>
    </row>
    <row r="18" spans="1:22" x14ac:dyDescent="0.2">
      <c r="A18" s="2"/>
      <c r="B18" s="2"/>
      <c r="C18" s="2"/>
      <c r="D18" s="2"/>
      <c r="E18" s="2"/>
      <c r="F18" s="2"/>
      <c r="G18" s="2"/>
      <c r="H18" s="2"/>
      <c r="I18" s="2"/>
      <c r="J18" s="2"/>
      <c r="K18" s="2"/>
      <c r="L18" s="2"/>
      <c r="M18" s="2"/>
      <c r="N18" s="2"/>
      <c r="O18" s="2"/>
      <c r="P18" s="2"/>
      <c r="Q18" s="2"/>
      <c r="R18" s="2"/>
      <c r="S18" s="2"/>
      <c r="T18" s="2"/>
      <c r="U18" s="2"/>
      <c r="V18" s="2"/>
    </row>
    <row r="19" spans="1:22" x14ac:dyDescent="0.2">
      <c r="A19" s="2"/>
      <c r="B19" s="2"/>
      <c r="C19" s="2"/>
      <c r="D19" s="2"/>
      <c r="E19" s="2"/>
      <c r="F19" s="2"/>
      <c r="G19" s="2"/>
      <c r="H19" s="2"/>
      <c r="I19" s="2"/>
      <c r="J19" s="2"/>
      <c r="K19" s="2"/>
      <c r="L19" s="2"/>
      <c r="M19" s="2"/>
      <c r="N19" s="2"/>
      <c r="O19" s="2"/>
      <c r="P19" s="2"/>
      <c r="Q19" s="2"/>
      <c r="R19" s="2"/>
      <c r="S19" s="2"/>
      <c r="T19" s="2"/>
      <c r="U19" s="2"/>
      <c r="V19" s="2"/>
    </row>
    <row r="20" spans="1:22" x14ac:dyDescent="0.2">
      <c r="A20" s="2"/>
      <c r="B20" s="2"/>
      <c r="C20" s="2"/>
      <c r="D20" s="2"/>
      <c r="E20" s="2"/>
      <c r="F20" s="2"/>
      <c r="G20" s="2"/>
      <c r="H20" s="2"/>
      <c r="I20" s="2"/>
      <c r="J20" s="2"/>
      <c r="K20" s="2"/>
      <c r="L20" s="2"/>
      <c r="M20" s="2"/>
      <c r="N20" s="2"/>
      <c r="O20" s="2"/>
      <c r="P20" s="2"/>
      <c r="Q20" s="2"/>
      <c r="R20" s="2"/>
      <c r="S20" s="2"/>
      <c r="T20" s="2"/>
      <c r="U20" s="2"/>
      <c r="V20" s="2"/>
    </row>
    <row r="21" spans="1:22" x14ac:dyDescent="0.2">
      <c r="A21" s="2"/>
      <c r="B21" s="2"/>
      <c r="C21" s="2"/>
      <c r="D21" s="2"/>
      <c r="E21" s="2"/>
      <c r="F21" s="2"/>
      <c r="G21" s="2"/>
      <c r="H21" s="2"/>
      <c r="I21" s="2"/>
      <c r="J21" s="2"/>
      <c r="K21" s="2"/>
      <c r="L21" s="2"/>
      <c r="M21" s="2"/>
      <c r="N21" s="2"/>
      <c r="O21" s="2"/>
      <c r="P21" s="2"/>
      <c r="Q21" s="2"/>
      <c r="R21" s="2"/>
      <c r="S21" s="2"/>
      <c r="T21" s="2"/>
      <c r="U21" s="2"/>
      <c r="V21" s="2"/>
    </row>
    <row r="22" spans="1:22" x14ac:dyDescent="0.2">
      <c r="A22" s="2"/>
      <c r="B22" s="2"/>
      <c r="C22" s="2"/>
      <c r="D22" s="2"/>
      <c r="E22" s="2"/>
      <c r="F22" s="2"/>
      <c r="G22" s="2"/>
      <c r="H22" s="2"/>
      <c r="I22" s="2"/>
      <c r="J22" s="2"/>
      <c r="K22" s="2"/>
      <c r="L22" s="2"/>
      <c r="M22" s="2"/>
      <c r="N22" s="2"/>
      <c r="O22" s="2"/>
      <c r="P22" s="2"/>
      <c r="Q22" s="2"/>
      <c r="R22" s="2"/>
      <c r="S22" s="2"/>
      <c r="T22" s="2"/>
      <c r="U22" s="2"/>
      <c r="V22" s="2"/>
    </row>
    <row r="23" spans="1:22" x14ac:dyDescent="0.2">
      <c r="A23" s="2"/>
      <c r="B23" s="2"/>
      <c r="C23" s="2"/>
      <c r="D23" s="2"/>
      <c r="E23" s="2"/>
      <c r="F23" s="2"/>
      <c r="G23" s="2"/>
      <c r="H23" s="2"/>
      <c r="I23" s="2"/>
      <c r="J23" s="2"/>
      <c r="K23" s="2"/>
      <c r="L23" s="2"/>
      <c r="M23" s="2"/>
      <c r="N23" s="2"/>
      <c r="O23" s="2"/>
      <c r="P23" s="2"/>
      <c r="Q23" s="2"/>
      <c r="R23" s="2"/>
      <c r="S23" s="2"/>
      <c r="T23" s="2"/>
      <c r="U23" s="2"/>
      <c r="V23" s="2"/>
    </row>
    <row r="24" spans="1:22" x14ac:dyDescent="0.2">
      <c r="A24" s="2"/>
      <c r="B24" s="2"/>
      <c r="C24" s="2"/>
      <c r="D24" s="2"/>
      <c r="E24" s="2"/>
      <c r="F24" s="2"/>
      <c r="G24" s="2"/>
      <c r="H24" s="2"/>
      <c r="I24" s="2"/>
      <c r="J24" s="2"/>
      <c r="K24" s="2"/>
      <c r="L24" s="2"/>
      <c r="M24" s="2"/>
      <c r="N24" s="2"/>
      <c r="O24" s="2"/>
      <c r="P24" s="2"/>
      <c r="Q24" s="2"/>
      <c r="R24" s="2"/>
      <c r="S24" s="2"/>
      <c r="T24" s="2"/>
      <c r="U24" s="2"/>
      <c r="V24" s="2"/>
    </row>
    <row r="25" spans="1:22" x14ac:dyDescent="0.2">
      <c r="A25" s="2"/>
      <c r="B25" s="2"/>
      <c r="C25" s="2"/>
      <c r="D25" s="2"/>
      <c r="E25" s="2"/>
      <c r="F25" s="2"/>
      <c r="G25" s="2"/>
      <c r="H25" s="2"/>
      <c r="I25" s="2"/>
      <c r="J25" s="2"/>
      <c r="K25" s="2"/>
      <c r="L25" s="2"/>
      <c r="M25" s="2"/>
      <c r="N25" s="2"/>
      <c r="O25" s="2"/>
      <c r="P25" s="2"/>
      <c r="Q25" s="2"/>
      <c r="R25" s="2"/>
      <c r="S25" s="2"/>
      <c r="T25" s="2"/>
      <c r="U25" s="2"/>
      <c r="V25" s="2"/>
    </row>
    <row r="26" spans="1:22" x14ac:dyDescent="0.2">
      <c r="A26" s="2"/>
      <c r="B26" s="2"/>
      <c r="C26" s="2"/>
      <c r="D26" s="2"/>
      <c r="E26" s="2"/>
      <c r="F26" s="2"/>
      <c r="G26" s="2"/>
      <c r="H26" s="2"/>
      <c r="I26" s="2"/>
      <c r="J26" s="2"/>
      <c r="K26" s="2"/>
      <c r="L26" s="2"/>
      <c r="M26" s="2"/>
      <c r="N26" s="2"/>
      <c r="O26" s="2"/>
      <c r="P26" s="2"/>
      <c r="Q26" s="2"/>
      <c r="R26" s="2"/>
      <c r="S26" s="2"/>
      <c r="T26" s="2"/>
      <c r="U26" s="2"/>
      <c r="V26" s="2"/>
    </row>
    <row r="27" spans="1:22" x14ac:dyDescent="0.2">
      <c r="A27" s="2"/>
      <c r="B27" s="2"/>
      <c r="C27" s="2"/>
      <c r="D27" s="2"/>
      <c r="E27" s="2"/>
      <c r="F27" s="2"/>
      <c r="G27" s="2"/>
      <c r="H27" s="2"/>
      <c r="I27" s="2"/>
      <c r="J27" s="2"/>
      <c r="K27" s="2"/>
      <c r="L27" s="2"/>
      <c r="M27" s="2"/>
      <c r="N27" s="2"/>
      <c r="O27" s="2"/>
      <c r="P27" s="2"/>
      <c r="Q27" s="2"/>
      <c r="R27" s="2"/>
      <c r="S27" s="2"/>
      <c r="T27" s="2"/>
      <c r="U27" s="2"/>
      <c r="V27" s="2"/>
    </row>
    <row r="28" spans="1:22" x14ac:dyDescent="0.2">
      <c r="A28" s="2"/>
      <c r="B28" s="2"/>
      <c r="C28" s="2"/>
      <c r="D28" s="2"/>
      <c r="E28" s="2"/>
      <c r="F28" s="2"/>
      <c r="G28" s="2"/>
      <c r="H28" s="2"/>
      <c r="I28" s="2"/>
      <c r="J28" s="2"/>
      <c r="K28" s="2"/>
      <c r="L28" s="2"/>
      <c r="M28" s="2"/>
      <c r="N28" s="2"/>
      <c r="O28" s="2"/>
      <c r="P28" s="2"/>
      <c r="Q28" s="2"/>
      <c r="R28" s="2"/>
      <c r="S28" s="2"/>
      <c r="T28" s="2"/>
      <c r="U28" s="2"/>
      <c r="V28" s="2"/>
    </row>
    <row r="29" spans="1:22" x14ac:dyDescent="0.2">
      <c r="A29" s="2"/>
      <c r="B29" s="2"/>
      <c r="C29" s="2"/>
      <c r="D29" s="2"/>
      <c r="E29" s="2"/>
      <c r="F29" s="2"/>
      <c r="G29" s="2"/>
      <c r="H29" s="2"/>
      <c r="I29" s="2"/>
      <c r="J29" s="2"/>
      <c r="K29" s="2"/>
      <c r="L29" s="2"/>
      <c r="M29" s="2"/>
      <c r="N29" s="2"/>
      <c r="O29" s="2"/>
      <c r="P29" s="2"/>
      <c r="Q29" s="2"/>
      <c r="R29" s="2"/>
      <c r="S29" s="2"/>
      <c r="T29" s="2"/>
      <c r="U29" s="2"/>
      <c r="V29" s="2"/>
    </row>
    <row r="30" spans="1:22" x14ac:dyDescent="0.2">
      <c r="A30" s="2"/>
      <c r="B30" s="2"/>
      <c r="C30" s="2"/>
      <c r="D30" s="2"/>
      <c r="E30" s="2"/>
      <c r="F30" s="2"/>
      <c r="G30" s="2"/>
      <c r="H30" s="2"/>
      <c r="I30" s="2"/>
      <c r="J30" s="2"/>
      <c r="K30" s="2"/>
      <c r="L30" s="2"/>
      <c r="M30" s="2"/>
      <c r="N30" s="2"/>
      <c r="O30" s="2"/>
      <c r="P30" s="2"/>
      <c r="Q30" s="2"/>
      <c r="R30" s="2"/>
      <c r="S30" s="2"/>
      <c r="T30" s="2"/>
      <c r="U30" s="2"/>
      <c r="V30" s="2"/>
    </row>
    <row r="31" spans="1:22" x14ac:dyDescent="0.2">
      <c r="A31" s="2"/>
      <c r="B31" s="2"/>
      <c r="C31" s="2"/>
      <c r="D31" s="2"/>
      <c r="E31" s="2"/>
      <c r="F31" s="2"/>
      <c r="G31" s="2"/>
      <c r="H31" s="2"/>
      <c r="I31" s="2"/>
      <c r="J31" s="2"/>
      <c r="K31" s="2"/>
      <c r="L31" s="2"/>
      <c r="M31" s="2"/>
      <c r="N31" s="2"/>
      <c r="O31" s="2"/>
      <c r="P31" s="2"/>
      <c r="Q31" s="2"/>
      <c r="R31" s="2"/>
      <c r="S31" s="2"/>
      <c r="T31" s="2"/>
      <c r="U31" s="2"/>
      <c r="V31" s="2"/>
    </row>
    <row r="32" spans="1:22" x14ac:dyDescent="0.2">
      <c r="A32" s="2"/>
      <c r="B32" s="2"/>
      <c r="C32" s="2"/>
      <c r="D32" s="2"/>
      <c r="E32" s="2"/>
      <c r="F32" s="2"/>
      <c r="G32" s="2"/>
      <c r="H32" s="2"/>
      <c r="I32" s="2"/>
      <c r="J32" s="2"/>
      <c r="K32" s="2"/>
      <c r="L32" s="2"/>
      <c r="M32" s="2"/>
      <c r="N32" s="2"/>
      <c r="O32" s="2"/>
      <c r="P32" s="2"/>
      <c r="Q32" s="2"/>
      <c r="R32" s="2"/>
      <c r="S32" s="2"/>
      <c r="T32" s="2"/>
      <c r="U32" s="2"/>
      <c r="V32" s="2"/>
    </row>
    <row r="33" spans="1:22" x14ac:dyDescent="0.2">
      <c r="A33" s="2"/>
      <c r="B33" s="2"/>
      <c r="C33" s="2"/>
      <c r="D33" s="2"/>
      <c r="E33" s="2"/>
      <c r="F33" s="2"/>
      <c r="G33" s="2"/>
      <c r="H33" s="2"/>
      <c r="I33" s="2"/>
      <c r="J33" s="2"/>
      <c r="K33" s="2"/>
      <c r="L33" s="2"/>
      <c r="M33" s="2"/>
      <c r="N33" s="2"/>
      <c r="O33" s="2"/>
      <c r="P33" s="2"/>
      <c r="Q33" s="2"/>
      <c r="R33" s="2"/>
      <c r="S33" s="2"/>
      <c r="T33" s="2"/>
      <c r="U33" s="2"/>
      <c r="V33" s="2"/>
    </row>
    <row r="34" spans="1:22" x14ac:dyDescent="0.2">
      <c r="A34" s="2"/>
      <c r="B34" s="2"/>
      <c r="C34" s="2"/>
      <c r="D34" s="2"/>
      <c r="E34" s="2"/>
      <c r="F34" s="2"/>
      <c r="G34" s="2"/>
      <c r="H34" s="2"/>
      <c r="I34" s="2"/>
      <c r="J34" s="2"/>
      <c r="K34" s="2"/>
      <c r="L34" s="2"/>
      <c r="M34" s="2"/>
      <c r="N34" s="2"/>
      <c r="O34" s="2"/>
      <c r="P34" s="2"/>
      <c r="Q34" s="2"/>
      <c r="R34" s="2"/>
      <c r="S34" s="2"/>
      <c r="T34" s="2"/>
      <c r="U34" s="2"/>
      <c r="V34" s="2"/>
    </row>
    <row r="35" spans="1:22" x14ac:dyDescent="0.2">
      <c r="A35" s="2"/>
      <c r="B35" s="2"/>
      <c r="C35" s="2"/>
      <c r="D35" s="2"/>
      <c r="E35" s="2"/>
      <c r="F35" s="2"/>
      <c r="G35" s="2"/>
      <c r="H35" s="2"/>
      <c r="I35" s="2"/>
      <c r="J35" s="2"/>
      <c r="K35" s="2"/>
      <c r="L35" s="2"/>
      <c r="M35" s="2"/>
      <c r="N35" s="2"/>
      <c r="O35" s="2"/>
      <c r="P35" s="2"/>
      <c r="Q35" s="2"/>
      <c r="R35" s="2"/>
      <c r="S35" s="2"/>
      <c r="T35" s="2"/>
      <c r="U35" s="2"/>
      <c r="V35" s="2"/>
    </row>
    <row r="36" spans="1:22" x14ac:dyDescent="0.2">
      <c r="A36" s="2"/>
      <c r="B36" s="2"/>
      <c r="C36" s="2"/>
      <c r="D36" s="2"/>
      <c r="E36" s="2"/>
      <c r="F36" s="2"/>
      <c r="G36" s="2"/>
      <c r="H36" s="2"/>
      <c r="I36" s="2"/>
      <c r="J36" s="2"/>
      <c r="K36" s="2"/>
      <c r="L36" s="2"/>
      <c r="M36" s="2"/>
      <c r="N36" s="2"/>
      <c r="O36" s="2"/>
      <c r="P36" s="2"/>
      <c r="Q36" s="2"/>
      <c r="R36" s="2"/>
      <c r="S36" s="2"/>
      <c r="T36" s="2"/>
      <c r="U36" s="2"/>
      <c r="V36" s="2"/>
    </row>
    <row r="37" spans="1:22" x14ac:dyDescent="0.2">
      <c r="A37" s="2"/>
      <c r="B37" s="2"/>
      <c r="C37" s="2"/>
      <c r="D37" s="2"/>
      <c r="E37" s="2"/>
      <c r="F37" s="2"/>
      <c r="G37" s="2"/>
      <c r="H37" s="2"/>
      <c r="I37" s="2"/>
      <c r="J37" s="2"/>
      <c r="K37" s="2"/>
      <c r="L37" s="2"/>
      <c r="M37" s="2"/>
      <c r="N37" s="2"/>
      <c r="O37" s="2"/>
      <c r="P37" s="2"/>
      <c r="Q37" s="2"/>
      <c r="R37" s="2"/>
      <c r="S37" s="2"/>
      <c r="T37" s="2"/>
      <c r="U37" s="2"/>
      <c r="V37" s="2"/>
    </row>
    <row r="38" spans="1:22" x14ac:dyDescent="0.2">
      <c r="A38" s="2"/>
      <c r="B38" s="2"/>
      <c r="C38" s="2"/>
      <c r="D38" s="2"/>
      <c r="E38" s="2"/>
      <c r="F38" s="2"/>
      <c r="G38" s="2"/>
      <c r="H38" s="2"/>
      <c r="I38" s="2"/>
      <c r="J38" s="2"/>
      <c r="K38" s="2"/>
      <c r="L38" s="2"/>
      <c r="M38" s="2"/>
      <c r="N38" s="2"/>
      <c r="O38" s="2"/>
      <c r="P38" s="2"/>
      <c r="Q38" s="2"/>
      <c r="R38" s="2"/>
      <c r="S38" s="2"/>
      <c r="T38" s="2"/>
      <c r="U38" s="2"/>
      <c r="V38" s="2"/>
    </row>
    <row r="39" spans="1:22" x14ac:dyDescent="0.2">
      <c r="A39" s="2"/>
      <c r="B39" s="2"/>
      <c r="C39" s="2"/>
      <c r="D39" s="2"/>
      <c r="E39" s="2"/>
      <c r="F39" s="2"/>
      <c r="G39" s="2"/>
      <c r="H39" s="2"/>
      <c r="I39" s="2"/>
      <c r="J39" s="2"/>
      <c r="K39" s="2"/>
      <c r="L39" s="2"/>
      <c r="M39" s="2"/>
      <c r="N39" s="2"/>
      <c r="O39" s="2"/>
      <c r="P39" s="2"/>
      <c r="Q39" s="2"/>
      <c r="R39" s="2"/>
      <c r="S39" s="2"/>
      <c r="T39" s="2"/>
      <c r="U39" s="2"/>
      <c r="V39" s="2"/>
    </row>
    <row r="40" spans="1:22" x14ac:dyDescent="0.2">
      <c r="A40" s="2"/>
      <c r="B40" s="2"/>
      <c r="C40" s="2"/>
      <c r="D40" s="2"/>
      <c r="E40" s="2"/>
      <c r="F40" s="2"/>
      <c r="G40" s="2"/>
      <c r="H40" s="2"/>
      <c r="I40" s="2"/>
      <c r="J40" s="2"/>
      <c r="K40" s="2"/>
      <c r="L40" s="2"/>
      <c r="M40" s="2"/>
      <c r="N40" s="2"/>
      <c r="O40" s="2"/>
      <c r="P40" s="2"/>
      <c r="Q40" s="2"/>
      <c r="R40" s="2"/>
      <c r="S40" s="2"/>
      <c r="T40" s="2"/>
      <c r="U40" s="2"/>
      <c r="V40" s="2"/>
    </row>
    <row r="41" spans="1:22" x14ac:dyDescent="0.2">
      <c r="A41" s="2"/>
      <c r="B41" s="2"/>
      <c r="C41" s="2"/>
      <c r="D41" s="2"/>
      <c r="E41" s="2"/>
      <c r="F41" s="2"/>
      <c r="G41" s="2"/>
      <c r="H41" s="2"/>
      <c r="I41" s="2"/>
      <c r="J41" s="2"/>
      <c r="K41" s="2"/>
      <c r="L41" s="2"/>
      <c r="M41" s="2"/>
      <c r="N41" s="2"/>
      <c r="O41" s="2"/>
      <c r="P41" s="2"/>
      <c r="Q41" s="2"/>
      <c r="R41" s="2"/>
      <c r="S41" s="2"/>
      <c r="T41" s="2"/>
      <c r="U41" s="2"/>
      <c r="V41" s="2"/>
    </row>
    <row r="42" spans="1:22" x14ac:dyDescent="0.2">
      <c r="A42" s="2"/>
      <c r="B42" s="2"/>
      <c r="C42" s="2"/>
      <c r="D42" s="2"/>
      <c r="E42" s="2"/>
      <c r="F42" s="2"/>
      <c r="G42" s="2"/>
      <c r="H42" s="2"/>
      <c r="I42" s="2"/>
      <c r="J42" s="2"/>
      <c r="K42" s="2"/>
      <c r="L42" s="2"/>
      <c r="M42" s="2"/>
      <c r="N42" s="2"/>
      <c r="O42" s="2"/>
      <c r="P42" s="2"/>
      <c r="Q42" s="2"/>
      <c r="R42" s="2"/>
      <c r="S42" s="2"/>
      <c r="T42" s="2"/>
      <c r="U42" s="2"/>
      <c r="V42" s="2"/>
    </row>
    <row r="43" spans="1:22" x14ac:dyDescent="0.2">
      <c r="A43" s="2"/>
      <c r="B43" s="2"/>
      <c r="C43" s="2"/>
      <c r="D43" s="2"/>
      <c r="E43" s="2"/>
      <c r="F43" s="2"/>
      <c r="G43" s="2"/>
      <c r="H43" s="2"/>
      <c r="I43" s="2"/>
      <c r="J43" s="2"/>
      <c r="K43" s="2"/>
      <c r="L43" s="2"/>
      <c r="M43" s="2"/>
      <c r="N43" s="2"/>
      <c r="O43" s="2"/>
      <c r="P43" s="2"/>
      <c r="Q43" s="2"/>
      <c r="R43" s="2"/>
      <c r="S43" s="2"/>
      <c r="T43" s="2"/>
      <c r="U43" s="2"/>
      <c r="V43" s="2"/>
    </row>
    <row r="44" spans="1:22" x14ac:dyDescent="0.2">
      <c r="A44" s="2"/>
      <c r="B44" s="2"/>
      <c r="C44" s="2"/>
      <c r="D44" s="2"/>
      <c r="E44" s="2"/>
      <c r="F44" s="2"/>
      <c r="G44" s="2"/>
      <c r="H44" s="2"/>
      <c r="I44" s="2"/>
      <c r="J44" s="2"/>
      <c r="K44" s="2"/>
      <c r="L44" s="2"/>
      <c r="M44" s="2"/>
      <c r="N44" s="2"/>
      <c r="O44" s="2"/>
      <c r="P44" s="2"/>
      <c r="Q44" s="2"/>
      <c r="R44" s="2"/>
      <c r="S44" s="2"/>
      <c r="T44" s="2"/>
      <c r="U44" s="2"/>
      <c r="V44" s="2"/>
    </row>
    <row r="45" spans="1:22" x14ac:dyDescent="0.2">
      <c r="A45" s="2"/>
      <c r="B45" s="2"/>
      <c r="C45" s="2"/>
      <c r="D45" s="2"/>
      <c r="E45" s="2"/>
      <c r="F45" s="2"/>
      <c r="G45" s="2"/>
      <c r="H45" s="2"/>
      <c r="I45" s="2"/>
      <c r="J45" s="2"/>
      <c r="K45" s="2"/>
      <c r="L45" s="2"/>
      <c r="M45" s="2"/>
      <c r="N45" s="2"/>
      <c r="O45" s="2"/>
      <c r="P45" s="2"/>
      <c r="Q45" s="2"/>
      <c r="R45" s="2"/>
      <c r="S45" s="2"/>
      <c r="T45" s="2"/>
      <c r="U45" s="2"/>
      <c r="V45" s="2"/>
    </row>
    <row r="46" spans="1:22" x14ac:dyDescent="0.2">
      <c r="A46" s="2"/>
      <c r="B46" s="2"/>
      <c r="C46" s="2"/>
      <c r="D46" s="2"/>
      <c r="E46" s="2"/>
      <c r="F46" s="2"/>
      <c r="G46" s="2"/>
      <c r="H46" s="2"/>
      <c r="I46" s="2"/>
      <c r="J46" s="2"/>
      <c r="K46" s="2"/>
      <c r="L46" s="2"/>
      <c r="M46" s="2"/>
      <c r="N46" s="2"/>
      <c r="O46" s="2"/>
      <c r="P46" s="2"/>
      <c r="Q46" s="2"/>
      <c r="R46" s="2"/>
      <c r="S46" s="2"/>
      <c r="T46" s="2"/>
      <c r="U46" s="2"/>
      <c r="V46" s="2"/>
    </row>
    <row r="47" spans="1:22" x14ac:dyDescent="0.2">
      <c r="A47" s="2"/>
      <c r="B47" s="2"/>
      <c r="C47" s="2"/>
      <c r="D47" s="2"/>
      <c r="E47" s="2"/>
      <c r="F47" s="2"/>
      <c r="G47" s="2"/>
      <c r="H47" s="2"/>
      <c r="I47" s="2"/>
      <c r="J47" s="2"/>
      <c r="K47" s="2"/>
      <c r="L47" s="2"/>
      <c r="M47" s="2"/>
      <c r="N47" s="2"/>
      <c r="O47" s="2"/>
      <c r="P47" s="2"/>
      <c r="Q47" s="2"/>
      <c r="R47" s="2"/>
      <c r="S47" s="2"/>
      <c r="T47" s="2"/>
      <c r="U47" s="2"/>
      <c r="V47" s="2"/>
    </row>
    <row r="48" spans="1:22" x14ac:dyDescent="0.2">
      <c r="A48" s="2"/>
      <c r="B48" s="2"/>
      <c r="C48" s="2"/>
      <c r="D48" s="2"/>
      <c r="E48" s="2"/>
      <c r="F48" s="2"/>
      <c r="G48" s="2"/>
      <c r="H48" s="2"/>
      <c r="I48" s="2"/>
      <c r="J48" s="2"/>
      <c r="K48" s="2"/>
      <c r="L48" s="2"/>
      <c r="M48" s="2"/>
      <c r="N48" s="2"/>
      <c r="O48" s="2"/>
      <c r="P48" s="2"/>
      <c r="Q48" s="2"/>
      <c r="R48" s="2"/>
      <c r="S48" s="2"/>
      <c r="T48" s="2"/>
      <c r="U48" s="2"/>
      <c r="V48" s="2"/>
    </row>
    <row r="49" spans="1:22" x14ac:dyDescent="0.2">
      <c r="A49" s="2"/>
      <c r="B49" s="2"/>
      <c r="C49" s="2"/>
      <c r="D49" s="2"/>
      <c r="E49" s="2"/>
      <c r="F49" s="2"/>
      <c r="G49" s="2"/>
      <c r="H49" s="2"/>
      <c r="I49" s="2"/>
      <c r="J49" s="2"/>
      <c r="K49" s="2"/>
      <c r="L49" s="2"/>
      <c r="M49" s="2"/>
      <c r="N49" s="2"/>
      <c r="O49" s="2"/>
      <c r="P49" s="2"/>
      <c r="Q49" s="2"/>
      <c r="R49" s="2"/>
      <c r="S49" s="2"/>
      <c r="T49" s="2"/>
      <c r="U49" s="2"/>
      <c r="V49" s="2"/>
    </row>
    <row r="50" spans="1:22" x14ac:dyDescent="0.2">
      <c r="A50" s="2"/>
      <c r="B50" s="2"/>
      <c r="C50" s="2"/>
      <c r="D50" s="2"/>
      <c r="E50" s="2"/>
      <c r="F50" s="2"/>
      <c r="G50" s="2"/>
      <c r="H50" s="2"/>
      <c r="I50" s="2"/>
      <c r="J50" s="2"/>
      <c r="K50" s="2"/>
      <c r="L50" s="2"/>
      <c r="M50" s="2"/>
      <c r="N50" s="2"/>
      <c r="O50" s="2"/>
      <c r="P50" s="2"/>
      <c r="Q50" s="2"/>
      <c r="R50" s="2"/>
      <c r="S50" s="2"/>
      <c r="T50" s="2"/>
      <c r="U50" s="2"/>
      <c r="V50" s="2"/>
    </row>
    <row r="51" spans="1:22" x14ac:dyDescent="0.2">
      <c r="A51" s="2"/>
      <c r="B51" s="2"/>
      <c r="C51" s="2"/>
      <c r="D51" s="2"/>
      <c r="E51" s="2"/>
      <c r="F51" s="2"/>
      <c r="G51" s="2"/>
      <c r="H51" s="2"/>
      <c r="I51" s="2"/>
      <c r="J51" s="2"/>
      <c r="K51" s="2"/>
      <c r="L51" s="2"/>
      <c r="M51" s="2"/>
      <c r="N51" s="2"/>
      <c r="O51" s="2"/>
      <c r="P51" s="2"/>
      <c r="Q51" s="2"/>
      <c r="R51" s="2"/>
      <c r="S51" s="2"/>
      <c r="T51" s="2"/>
      <c r="U51" s="2"/>
      <c r="V51" s="2"/>
    </row>
    <row r="52" spans="1:22" x14ac:dyDescent="0.2">
      <c r="A52" s="2"/>
      <c r="B52" s="2"/>
      <c r="C52" s="2"/>
      <c r="D52" s="2"/>
      <c r="E52" s="2"/>
      <c r="F52" s="2"/>
      <c r="G52" s="2"/>
      <c r="H52" s="2"/>
      <c r="I52" s="2"/>
      <c r="J52" s="2"/>
      <c r="K52" s="2"/>
      <c r="L52" s="2"/>
      <c r="M52" s="2"/>
      <c r="N52" s="2"/>
      <c r="O52" s="2"/>
      <c r="P52" s="2"/>
      <c r="Q52" s="2"/>
      <c r="R52" s="2"/>
      <c r="S52" s="2"/>
      <c r="T52" s="2"/>
      <c r="U52" s="2"/>
      <c r="V52" s="2"/>
    </row>
    <row r="53" spans="1:22" x14ac:dyDescent="0.2">
      <c r="A53" s="2"/>
      <c r="B53" s="2"/>
      <c r="C53" s="2"/>
      <c r="D53" s="2"/>
      <c r="E53" s="2"/>
      <c r="F53" s="2"/>
      <c r="G53" s="2"/>
      <c r="H53" s="2"/>
      <c r="I53" s="2"/>
      <c r="J53" s="2"/>
      <c r="K53" s="2"/>
      <c r="L53" s="2"/>
      <c r="M53" s="2"/>
      <c r="N53" s="2"/>
      <c r="O53" s="2"/>
      <c r="P53" s="2"/>
      <c r="Q53" s="2"/>
      <c r="R53" s="2"/>
      <c r="S53" s="2"/>
      <c r="T53" s="2"/>
      <c r="U53" s="2"/>
      <c r="V53" s="2"/>
    </row>
    <row r="54" spans="1:22" x14ac:dyDescent="0.2">
      <c r="A54" s="2"/>
      <c r="B54" s="2"/>
      <c r="C54" s="2"/>
      <c r="D54" s="2"/>
      <c r="E54" s="2"/>
      <c r="F54" s="2"/>
      <c r="G54" s="2"/>
      <c r="H54" s="2"/>
      <c r="I54" s="2"/>
      <c r="J54" s="2"/>
      <c r="K54" s="2"/>
      <c r="L54" s="2"/>
      <c r="M54" s="2"/>
      <c r="N54" s="2"/>
      <c r="O54" s="2"/>
      <c r="P54" s="2"/>
      <c r="Q54" s="2"/>
      <c r="R54" s="2"/>
      <c r="S54" s="2"/>
      <c r="T54" s="2"/>
      <c r="U54" s="2"/>
      <c r="V54" s="2"/>
    </row>
    <row r="55" spans="1:22" x14ac:dyDescent="0.2">
      <c r="A55" s="2"/>
      <c r="B55" s="2"/>
      <c r="C55" s="2"/>
      <c r="D55" s="2"/>
      <c r="E55" s="2"/>
      <c r="F55" s="2"/>
      <c r="G55" s="2"/>
      <c r="H55" s="2"/>
      <c r="I55" s="2"/>
      <c r="J55" s="2"/>
      <c r="K55" s="2"/>
      <c r="L55" s="2"/>
      <c r="M55" s="2"/>
      <c r="N55" s="2"/>
      <c r="O55" s="2"/>
      <c r="P55" s="2"/>
      <c r="Q55" s="2"/>
      <c r="R55" s="2"/>
      <c r="S55" s="2"/>
      <c r="T55" s="2"/>
      <c r="U55" s="2"/>
      <c r="V55" s="2"/>
    </row>
    <row r="56" spans="1:22" x14ac:dyDescent="0.2">
      <c r="A56" s="2"/>
      <c r="B56" s="2"/>
      <c r="C56" s="2"/>
      <c r="D56" s="2"/>
      <c r="E56" s="2"/>
      <c r="F56" s="2"/>
      <c r="G56" s="2"/>
      <c r="H56" s="2"/>
      <c r="I56" s="2"/>
      <c r="J56" s="2"/>
      <c r="K56" s="2"/>
      <c r="L56" s="2"/>
      <c r="M56" s="2"/>
      <c r="N56" s="2"/>
      <c r="O56" s="2"/>
      <c r="P56" s="2"/>
      <c r="Q56" s="2"/>
      <c r="R56" s="2"/>
      <c r="S56" s="2"/>
      <c r="T56" s="2"/>
      <c r="U56" s="2"/>
      <c r="V56" s="2"/>
    </row>
    <row r="57" spans="1:22" x14ac:dyDescent="0.2">
      <c r="A57" s="2"/>
      <c r="B57" s="2"/>
      <c r="C57" s="2"/>
      <c r="D57" s="2"/>
      <c r="E57" s="2"/>
      <c r="F57" s="2"/>
      <c r="G57" s="2"/>
      <c r="H57" s="2"/>
      <c r="I57" s="2"/>
      <c r="J57" s="2"/>
      <c r="K57" s="2"/>
      <c r="L57" s="2"/>
      <c r="M57" s="2"/>
      <c r="N57" s="2"/>
      <c r="O57" s="2"/>
      <c r="P57" s="2"/>
      <c r="Q57" s="2"/>
      <c r="R57" s="2"/>
      <c r="S57" s="2"/>
      <c r="T57" s="2"/>
      <c r="U57" s="2"/>
      <c r="V57" s="2"/>
    </row>
    <row r="58" spans="1:22" x14ac:dyDescent="0.2">
      <c r="A58" s="2"/>
      <c r="B58" s="2"/>
      <c r="C58" s="2"/>
      <c r="D58" s="2"/>
      <c r="E58" s="2"/>
      <c r="F58" s="2"/>
      <c r="G58" s="2"/>
      <c r="H58" s="2"/>
      <c r="I58" s="2"/>
      <c r="J58" s="2"/>
      <c r="K58" s="2"/>
      <c r="L58" s="2"/>
      <c r="M58" s="2"/>
      <c r="N58" s="2"/>
      <c r="O58" s="2"/>
      <c r="P58" s="2"/>
      <c r="Q58" s="2"/>
      <c r="R58" s="2"/>
      <c r="S58" s="2"/>
      <c r="T58" s="2"/>
      <c r="U58" s="2"/>
      <c r="V58" s="2"/>
    </row>
    <row r="59" spans="1:22" x14ac:dyDescent="0.2">
      <c r="A59" s="2"/>
      <c r="B59" s="2"/>
      <c r="C59" s="2"/>
      <c r="D59" s="2"/>
      <c r="E59" s="2"/>
      <c r="F59" s="2"/>
      <c r="G59" s="2"/>
      <c r="H59" s="2"/>
      <c r="I59" s="2"/>
      <c r="J59" s="2"/>
      <c r="K59" s="2"/>
      <c r="L59" s="2"/>
      <c r="M59" s="2"/>
      <c r="N59" s="2"/>
      <c r="O59" s="2"/>
      <c r="P59" s="2"/>
      <c r="Q59" s="2"/>
      <c r="R59" s="2"/>
      <c r="S59" s="2"/>
      <c r="T59" s="2"/>
      <c r="U59" s="2"/>
      <c r="V59" s="2"/>
    </row>
    <row r="60" spans="1:22" x14ac:dyDescent="0.2">
      <c r="A60" s="2"/>
      <c r="B60" s="2"/>
      <c r="C60" s="2"/>
      <c r="D60" s="2"/>
      <c r="E60" s="2"/>
      <c r="F60" s="2"/>
      <c r="G60" s="2"/>
      <c r="H60" s="2"/>
      <c r="I60" s="2"/>
      <c r="J60" s="2"/>
      <c r="K60" s="2"/>
      <c r="L60" s="2"/>
      <c r="M60" s="2"/>
      <c r="N60" s="2"/>
      <c r="O60" s="2"/>
      <c r="P60" s="2"/>
      <c r="Q60" s="2"/>
      <c r="R60" s="2"/>
      <c r="S60" s="2"/>
      <c r="T60" s="2"/>
      <c r="U60" s="2"/>
      <c r="V60" s="2"/>
    </row>
    <row r="61" spans="1:22" x14ac:dyDescent="0.2">
      <c r="A61" s="2"/>
      <c r="B61" s="2"/>
      <c r="C61" s="2"/>
      <c r="D61" s="2"/>
      <c r="E61" s="2"/>
      <c r="F61" s="2"/>
      <c r="G61" s="2"/>
      <c r="H61" s="2"/>
      <c r="I61" s="2"/>
      <c r="J61" s="2"/>
      <c r="K61" s="2"/>
      <c r="L61" s="2"/>
      <c r="M61" s="2"/>
      <c r="N61" s="2"/>
      <c r="O61" s="2"/>
      <c r="P61" s="2"/>
      <c r="Q61" s="2"/>
      <c r="R61" s="2"/>
      <c r="S61" s="2"/>
      <c r="T61" s="2"/>
      <c r="U61" s="2"/>
      <c r="V61" s="2"/>
    </row>
    <row r="62" spans="1:22" x14ac:dyDescent="0.2">
      <c r="A62" s="2"/>
      <c r="B62" s="2"/>
      <c r="C62" s="2"/>
      <c r="D62" s="2"/>
      <c r="E62" s="2"/>
      <c r="F62" s="2"/>
      <c r="G62" s="2"/>
      <c r="H62" s="2"/>
      <c r="I62" s="2"/>
      <c r="J62" s="2"/>
      <c r="K62" s="2"/>
      <c r="L62" s="2"/>
      <c r="M62" s="2"/>
      <c r="N62" s="2"/>
      <c r="O62" s="2"/>
      <c r="P62" s="2"/>
      <c r="Q62" s="2"/>
      <c r="R62" s="2"/>
      <c r="S62" s="2"/>
      <c r="T62" s="2"/>
      <c r="U62" s="2"/>
      <c r="V62" s="2"/>
    </row>
    <row r="63" spans="1:22" x14ac:dyDescent="0.2">
      <c r="A63" s="2"/>
      <c r="B63" s="2"/>
      <c r="C63" s="2"/>
      <c r="D63" s="2"/>
      <c r="E63" s="2"/>
      <c r="F63" s="2"/>
      <c r="G63" s="2"/>
      <c r="H63" s="2"/>
      <c r="I63" s="2"/>
      <c r="J63" s="2"/>
      <c r="K63" s="2"/>
      <c r="L63" s="2"/>
      <c r="M63" s="2"/>
      <c r="N63" s="2"/>
      <c r="O63" s="2"/>
      <c r="P63" s="2"/>
      <c r="Q63" s="2"/>
      <c r="R63" s="2"/>
      <c r="S63" s="2"/>
      <c r="T63" s="2"/>
      <c r="U63" s="2"/>
      <c r="V63" s="2"/>
    </row>
    <row r="64" spans="1:22" x14ac:dyDescent="0.2">
      <c r="A64" s="2"/>
      <c r="B64" s="2"/>
      <c r="C64" s="2"/>
      <c r="D64" s="2"/>
      <c r="E64" s="2"/>
      <c r="F64" s="2"/>
      <c r="G64" s="2"/>
      <c r="H64" s="2"/>
      <c r="I64" s="2"/>
      <c r="J64" s="2"/>
      <c r="K64" s="2"/>
      <c r="L64" s="2"/>
      <c r="M64" s="2"/>
      <c r="N64" s="2"/>
      <c r="O64" s="2"/>
      <c r="P64" s="2"/>
      <c r="Q64" s="2"/>
      <c r="R64" s="2"/>
      <c r="S64" s="2"/>
      <c r="T64" s="2"/>
      <c r="U64" s="2"/>
      <c r="V64" s="2"/>
    </row>
    <row r="65" spans="1:22" x14ac:dyDescent="0.2">
      <c r="A65" s="2"/>
      <c r="B65" s="2"/>
      <c r="C65" s="2"/>
      <c r="D65" s="2"/>
      <c r="E65" s="2"/>
      <c r="F65" s="2"/>
      <c r="G65" s="2"/>
      <c r="H65" s="2"/>
      <c r="I65" s="2"/>
      <c r="J65" s="2"/>
      <c r="K65" s="2"/>
      <c r="L65" s="2"/>
      <c r="M65" s="2"/>
      <c r="N65" s="2"/>
      <c r="O65" s="2"/>
      <c r="P65" s="2"/>
      <c r="Q65" s="2"/>
      <c r="R65" s="2"/>
      <c r="S65" s="2"/>
      <c r="T65" s="2"/>
      <c r="U65" s="2"/>
      <c r="V65" s="2"/>
    </row>
    <row r="66" spans="1:22" x14ac:dyDescent="0.2">
      <c r="A66" s="2"/>
      <c r="B66" s="2"/>
      <c r="C66" s="2"/>
      <c r="D66" s="2"/>
      <c r="E66" s="2"/>
      <c r="F66" s="2"/>
      <c r="G66" s="2"/>
      <c r="H66" s="2"/>
      <c r="I66" s="2"/>
      <c r="J66" s="2"/>
      <c r="K66" s="2"/>
      <c r="L66" s="2"/>
      <c r="M66" s="2"/>
      <c r="N66" s="2"/>
      <c r="O66" s="2"/>
      <c r="P66" s="2"/>
      <c r="Q66" s="2"/>
      <c r="R66" s="2"/>
      <c r="S66" s="2"/>
      <c r="T66" s="2"/>
      <c r="U66" s="2"/>
      <c r="V66" s="2"/>
    </row>
    <row r="67" spans="1:22" x14ac:dyDescent="0.2">
      <c r="A67" s="2"/>
      <c r="B67" s="2"/>
      <c r="C67" s="2"/>
      <c r="D67" s="2"/>
      <c r="E67" s="2"/>
      <c r="F67" s="2"/>
      <c r="G67" s="2"/>
      <c r="H67" s="2"/>
      <c r="I67" s="2"/>
      <c r="J67" s="2"/>
      <c r="K67" s="2"/>
      <c r="L67" s="2"/>
      <c r="M67" s="2"/>
      <c r="N67" s="2"/>
      <c r="O67" s="2"/>
      <c r="P67" s="2"/>
      <c r="Q67" s="2"/>
      <c r="R67" s="2"/>
      <c r="S67" s="2"/>
      <c r="T67" s="2"/>
      <c r="U67" s="2"/>
      <c r="V67" s="2"/>
    </row>
    <row r="68" spans="1:22" x14ac:dyDescent="0.2">
      <c r="A68" s="2"/>
      <c r="B68" s="2"/>
      <c r="C68" s="2"/>
      <c r="D68" s="2"/>
      <c r="E68" s="2"/>
      <c r="F68" s="2"/>
      <c r="G68" s="2"/>
      <c r="H68" s="2"/>
      <c r="I68" s="2"/>
      <c r="J68" s="2"/>
      <c r="K68" s="2"/>
      <c r="L68" s="2"/>
      <c r="M68" s="2"/>
      <c r="N68" s="2"/>
      <c r="O68" s="2"/>
      <c r="P68" s="2"/>
      <c r="Q68" s="2"/>
      <c r="R68" s="2"/>
      <c r="S68" s="2"/>
      <c r="T68" s="2"/>
      <c r="U68" s="2"/>
      <c r="V68" s="2"/>
    </row>
    <row r="69" spans="1:22" x14ac:dyDescent="0.2">
      <c r="A69" s="2"/>
      <c r="B69" s="2"/>
      <c r="C69" s="2"/>
      <c r="D69" s="2"/>
      <c r="E69" s="2"/>
      <c r="F69" s="2"/>
      <c r="G69" s="2"/>
      <c r="H69" s="2"/>
      <c r="I69" s="2"/>
      <c r="J69" s="2"/>
      <c r="K69" s="2"/>
      <c r="L69" s="2"/>
      <c r="M69" s="2"/>
      <c r="N69" s="2"/>
      <c r="O69" s="2"/>
      <c r="P69" s="2"/>
      <c r="Q69" s="2"/>
      <c r="R69" s="2"/>
      <c r="S69" s="2"/>
      <c r="T69" s="2"/>
      <c r="U69" s="2"/>
      <c r="V69" s="2"/>
    </row>
    <row r="70" spans="1:22" x14ac:dyDescent="0.2">
      <c r="A70" s="2"/>
      <c r="B70" s="2"/>
      <c r="C70" s="2"/>
      <c r="D70" s="2"/>
      <c r="E70" s="2"/>
      <c r="F70" s="2"/>
      <c r="G70" s="2"/>
      <c r="H70" s="2"/>
      <c r="I70" s="2"/>
      <c r="J70" s="2"/>
      <c r="K70" s="2"/>
      <c r="L70" s="2"/>
      <c r="M70" s="2"/>
      <c r="N70" s="2"/>
      <c r="O70" s="2"/>
      <c r="P70" s="2"/>
      <c r="Q70" s="2"/>
      <c r="R70" s="2"/>
      <c r="S70" s="2"/>
      <c r="T70" s="2"/>
      <c r="U70" s="2"/>
      <c r="V70" s="2"/>
    </row>
    <row r="71" spans="1:22" x14ac:dyDescent="0.2">
      <c r="A71" s="2"/>
      <c r="B71" s="2"/>
      <c r="C71" s="2"/>
      <c r="D71" s="2"/>
      <c r="E71" s="2"/>
      <c r="F71" s="2"/>
      <c r="G71" s="2"/>
      <c r="H71" s="2"/>
      <c r="I71" s="2"/>
      <c r="J71" s="2"/>
      <c r="K71" s="2"/>
      <c r="L71" s="2"/>
      <c r="M71" s="2"/>
      <c r="N71" s="2"/>
      <c r="O71" s="2"/>
      <c r="P71" s="2"/>
      <c r="Q71" s="2"/>
      <c r="R71" s="2"/>
      <c r="S71" s="2"/>
      <c r="T71" s="2"/>
      <c r="U71" s="2"/>
      <c r="V71" s="2"/>
    </row>
    <row r="72" spans="1:22" x14ac:dyDescent="0.2">
      <c r="A72" s="2"/>
      <c r="B72" s="2"/>
      <c r="C72" s="2"/>
      <c r="D72" s="2"/>
      <c r="E72" s="2"/>
      <c r="F72" s="2"/>
      <c r="G72" s="2"/>
      <c r="H72" s="2"/>
      <c r="I72" s="2"/>
      <c r="J72" s="2"/>
      <c r="K72" s="2"/>
      <c r="L72" s="2"/>
      <c r="M72" s="2"/>
      <c r="N72" s="2"/>
      <c r="O72" s="2"/>
      <c r="P72" s="2"/>
      <c r="Q72" s="2"/>
      <c r="R72" s="2"/>
      <c r="S72" s="2"/>
      <c r="T72" s="2"/>
      <c r="U72" s="2"/>
      <c r="V72" s="2"/>
    </row>
    <row r="73" spans="1:22" x14ac:dyDescent="0.2">
      <c r="A73" s="2"/>
      <c r="B73" s="2"/>
      <c r="C73" s="2"/>
      <c r="D73" s="2"/>
      <c r="E73" s="2"/>
      <c r="F73" s="2"/>
      <c r="G73" s="2"/>
      <c r="H73" s="2"/>
      <c r="I73" s="2"/>
      <c r="J73" s="2"/>
      <c r="K73" s="2"/>
      <c r="L73" s="2"/>
      <c r="M73" s="2"/>
      <c r="N73" s="2"/>
      <c r="O73" s="2"/>
      <c r="P73" s="2"/>
      <c r="Q73" s="2"/>
      <c r="R73" s="2"/>
      <c r="S73" s="2"/>
      <c r="T73" s="2"/>
      <c r="U73" s="2"/>
      <c r="V73" s="2"/>
    </row>
    <row r="74" spans="1:22" x14ac:dyDescent="0.2">
      <c r="A74" s="2"/>
      <c r="B74" s="2"/>
      <c r="C74" s="2"/>
      <c r="D74" s="2"/>
      <c r="E74" s="2"/>
      <c r="F74" s="2"/>
      <c r="G74" s="2"/>
      <c r="H74" s="2"/>
      <c r="I74" s="2"/>
      <c r="J74" s="2"/>
      <c r="K74" s="2"/>
      <c r="L74" s="2"/>
      <c r="M74" s="2"/>
      <c r="N74" s="2"/>
      <c r="O74" s="2"/>
      <c r="P74" s="2"/>
      <c r="Q74" s="2"/>
      <c r="R74" s="2"/>
      <c r="S74" s="2"/>
      <c r="T74" s="2"/>
      <c r="U74" s="2"/>
      <c r="V74" s="2"/>
    </row>
    <row r="75" spans="1:22" x14ac:dyDescent="0.2">
      <c r="A75" s="2"/>
      <c r="B75" s="2"/>
      <c r="C75" s="2"/>
      <c r="D75" s="2"/>
      <c r="E75" s="2"/>
      <c r="F75" s="2"/>
      <c r="G75" s="2"/>
      <c r="H75" s="2"/>
      <c r="I75" s="2"/>
      <c r="J75" s="2"/>
      <c r="K75" s="2"/>
      <c r="L75" s="2"/>
      <c r="M75" s="2"/>
      <c r="N75" s="2"/>
      <c r="O75" s="2"/>
      <c r="P75" s="2"/>
      <c r="Q75" s="2"/>
      <c r="R75" s="2"/>
      <c r="S75" s="2"/>
      <c r="T75" s="2"/>
      <c r="U75" s="2"/>
      <c r="V75" s="2"/>
    </row>
    <row r="76" spans="1:22" x14ac:dyDescent="0.2">
      <c r="A76" s="2"/>
      <c r="B76" s="2"/>
      <c r="C76" s="2"/>
      <c r="D76" s="2"/>
      <c r="E76" s="2"/>
      <c r="F76" s="2"/>
      <c r="G76" s="2"/>
      <c r="H76" s="2"/>
      <c r="I76" s="2"/>
      <c r="J76" s="2"/>
      <c r="K76" s="2"/>
      <c r="L76" s="2"/>
      <c r="M76" s="2"/>
      <c r="N76" s="2"/>
      <c r="O76" s="2"/>
      <c r="P76" s="2"/>
      <c r="Q76" s="2"/>
      <c r="R76" s="2"/>
      <c r="S76" s="2"/>
      <c r="T76" s="2"/>
      <c r="U76" s="2"/>
      <c r="V76" s="2"/>
    </row>
    <row r="77" spans="1:22" x14ac:dyDescent="0.2">
      <c r="A77" s="2"/>
      <c r="B77" s="2"/>
      <c r="C77" s="2"/>
      <c r="D77" s="2"/>
      <c r="E77" s="2"/>
      <c r="F77" s="2"/>
      <c r="G77" s="2"/>
      <c r="H77" s="2"/>
      <c r="I77" s="2"/>
      <c r="J77" s="2"/>
      <c r="K77" s="2"/>
      <c r="L77" s="2"/>
      <c r="M77" s="2"/>
      <c r="N77" s="2"/>
      <c r="O77" s="2"/>
      <c r="P77" s="2"/>
      <c r="Q77" s="2"/>
      <c r="R77" s="2"/>
      <c r="S77" s="2"/>
      <c r="T77" s="2"/>
      <c r="U77" s="2"/>
      <c r="V77" s="2"/>
    </row>
    <row r="78" spans="1:22" x14ac:dyDescent="0.2">
      <c r="A78" s="2"/>
      <c r="B78" s="2"/>
      <c r="C78" s="2"/>
      <c r="D78" s="2"/>
      <c r="E78" s="2"/>
      <c r="F78" s="2"/>
      <c r="G78" s="2"/>
      <c r="H78" s="2"/>
      <c r="I78" s="2"/>
      <c r="J78" s="2"/>
      <c r="K78" s="2"/>
      <c r="L78" s="2"/>
      <c r="M78" s="2"/>
      <c r="N78" s="2"/>
      <c r="O78" s="2"/>
      <c r="P78" s="2"/>
      <c r="Q78" s="2"/>
      <c r="R78" s="2"/>
      <c r="S78" s="2"/>
      <c r="T78" s="2"/>
      <c r="U78" s="2"/>
      <c r="V78" s="2"/>
    </row>
    <row r="79" spans="1:22" x14ac:dyDescent="0.2">
      <c r="A79" s="2"/>
      <c r="B79" s="2"/>
      <c r="C79" s="2"/>
      <c r="D79" s="2"/>
      <c r="E79" s="2"/>
      <c r="F79" s="2"/>
      <c r="G79" s="2"/>
      <c r="H79" s="2"/>
      <c r="I79" s="2"/>
      <c r="J79" s="2"/>
      <c r="K79" s="2"/>
      <c r="L79" s="2"/>
      <c r="M79" s="2"/>
      <c r="N79" s="2"/>
      <c r="O79" s="2"/>
      <c r="P79" s="2"/>
      <c r="Q79" s="2"/>
      <c r="R79" s="2"/>
      <c r="S79" s="2"/>
      <c r="T79" s="2"/>
      <c r="U79" s="2"/>
      <c r="V79" s="2"/>
    </row>
    <row r="80" spans="1:22" x14ac:dyDescent="0.2">
      <c r="A80" s="2"/>
      <c r="B80" s="2"/>
      <c r="C80" s="2"/>
      <c r="D80" s="2"/>
      <c r="E80" s="2"/>
      <c r="F80" s="2"/>
      <c r="G80" s="2"/>
      <c r="H80" s="2"/>
      <c r="I80" s="2"/>
      <c r="J80" s="2"/>
      <c r="K80" s="2"/>
      <c r="L80" s="2"/>
      <c r="M80" s="2"/>
      <c r="N80" s="2"/>
      <c r="O80" s="2"/>
      <c r="P80" s="2"/>
      <c r="Q80" s="2"/>
      <c r="R80" s="2"/>
      <c r="S80" s="2"/>
      <c r="T80" s="2"/>
      <c r="U80" s="2"/>
      <c r="V80" s="2"/>
    </row>
    <row r="81" spans="1:22" x14ac:dyDescent="0.2">
      <c r="A81" s="2"/>
      <c r="B81" s="2"/>
      <c r="C81" s="2"/>
      <c r="D81" s="2"/>
      <c r="E81" s="2"/>
      <c r="F81" s="2"/>
      <c r="G81" s="2"/>
      <c r="H81" s="2"/>
      <c r="I81" s="2"/>
      <c r="J81" s="2"/>
      <c r="K81" s="2"/>
      <c r="L81" s="2"/>
      <c r="M81" s="2"/>
      <c r="N81" s="2"/>
      <c r="O81" s="2"/>
      <c r="P81" s="2"/>
      <c r="Q81" s="2"/>
      <c r="R81" s="2"/>
      <c r="S81" s="2"/>
      <c r="T81" s="2"/>
      <c r="U81" s="2"/>
      <c r="V81" s="2"/>
    </row>
    <row r="82" spans="1:22" x14ac:dyDescent="0.2">
      <c r="A82" s="2"/>
      <c r="B82" s="2"/>
      <c r="C82" s="2"/>
      <c r="D82" s="2"/>
      <c r="E82" s="2"/>
      <c r="F82" s="2"/>
      <c r="G82" s="2"/>
      <c r="H82" s="2"/>
      <c r="I82" s="2"/>
      <c r="J82" s="2"/>
      <c r="K82" s="2"/>
      <c r="L82" s="2"/>
      <c r="M82" s="2"/>
      <c r="N82" s="2"/>
      <c r="O82" s="2"/>
      <c r="P82" s="2"/>
      <c r="Q82" s="2"/>
      <c r="R82" s="2"/>
      <c r="S82" s="2"/>
      <c r="T82" s="2"/>
      <c r="U82" s="2"/>
      <c r="V82" s="2"/>
    </row>
    <row r="83" spans="1:22" x14ac:dyDescent="0.2">
      <c r="A83" s="2"/>
      <c r="B83" s="2"/>
      <c r="C83" s="2"/>
      <c r="D83" s="2"/>
      <c r="E83" s="2"/>
      <c r="F83" s="2"/>
      <c r="G83" s="2"/>
      <c r="H83" s="2"/>
      <c r="I83" s="2"/>
      <c r="J83" s="2"/>
      <c r="K83" s="2"/>
      <c r="L83" s="2"/>
      <c r="M83" s="2"/>
      <c r="N83" s="2"/>
      <c r="O83" s="2"/>
      <c r="P83" s="2"/>
      <c r="Q83" s="2"/>
      <c r="R83" s="2"/>
      <c r="S83" s="2"/>
      <c r="T83" s="2"/>
      <c r="U83" s="2"/>
      <c r="V83" s="2"/>
    </row>
    <row r="84" spans="1:22" x14ac:dyDescent="0.2">
      <c r="A84" s="2"/>
      <c r="B84" s="2"/>
      <c r="C84" s="2"/>
      <c r="D84" s="2"/>
      <c r="E84" s="2"/>
      <c r="F84" s="2"/>
      <c r="G84" s="2"/>
      <c r="H84" s="2"/>
      <c r="I84" s="2"/>
      <c r="J84" s="2"/>
      <c r="K84" s="2"/>
      <c r="L84" s="2"/>
      <c r="M84" s="2"/>
      <c r="N84" s="2"/>
      <c r="O84" s="2"/>
      <c r="P84" s="2"/>
      <c r="Q84" s="2"/>
      <c r="R84" s="2"/>
      <c r="S84" s="2"/>
      <c r="T84" s="2"/>
      <c r="U84" s="2"/>
      <c r="V84" s="2"/>
    </row>
    <row r="85" spans="1:22" x14ac:dyDescent="0.2">
      <c r="A85" s="2"/>
      <c r="B85" s="2"/>
      <c r="C85" s="2"/>
      <c r="D85" s="2"/>
      <c r="E85" s="2"/>
      <c r="F85" s="2"/>
      <c r="G85" s="2"/>
      <c r="H85" s="2"/>
      <c r="I85" s="2"/>
      <c r="J85" s="2"/>
      <c r="K85" s="2"/>
      <c r="L85" s="2"/>
      <c r="M85" s="2"/>
      <c r="N85" s="2"/>
      <c r="O85" s="2"/>
      <c r="P85" s="2"/>
      <c r="Q85" s="2"/>
      <c r="R85" s="2"/>
      <c r="S85" s="2"/>
      <c r="T85" s="2"/>
      <c r="U85" s="2"/>
      <c r="V85" s="2"/>
    </row>
    <row r="86" spans="1:22" x14ac:dyDescent="0.2">
      <c r="A86" s="2"/>
      <c r="B86" s="2"/>
      <c r="C86" s="2"/>
      <c r="D86" s="2"/>
      <c r="E86" s="2"/>
      <c r="F86" s="2"/>
      <c r="G86" s="2"/>
      <c r="H86" s="2"/>
      <c r="I86" s="2"/>
      <c r="J86" s="2"/>
      <c r="K86" s="2"/>
      <c r="L86" s="2"/>
      <c r="M86" s="2"/>
      <c r="N86" s="2"/>
      <c r="O86" s="2"/>
      <c r="P86" s="2"/>
      <c r="Q86" s="2"/>
      <c r="R86" s="2"/>
      <c r="S86" s="2"/>
      <c r="T86" s="2"/>
      <c r="U86" s="2"/>
      <c r="V86" s="2"/>
    </row>
    <row r="87" spans="1:22" x14ac:dyDescent="0.2">
      <c r="A87" s="2"/>
      <c r="B87" s="2"/>
      <c r="C87" s="2"/>
      <c r="D87" s="2"/>
      <c r="E87" s="2"/>
      <c r="F87" s="2"/>
      <c r="G87" s="2"/>
      <c r="H87" s="2"/>
      <c r="I87" s="2"/>
      <c r="J87" s="2"/>
      <c r="K87" s="2"/>
      <c r="L87" s="2"/>
      <c r="M87" s="2"/>
      <c r="N87" s="2"/>
      <c r="O87" s="2"/>
      <c r="P87" s="2"/>
      <c r="Q87" s="2"/>
      <c r="R87" s="2"/>
      <c r="S87" s="2"/>
      <c r="T87" s="2"/>
      <c r="U87" s="2"/>
      <c r="V87" s="2"/>
    </row>
    <row r="88" spans="1:22" x14ac:dyDescent="0.2">
      <c r="A88" s="2"/>
      <c r="B88" s="2"/>
      <c r="C88" s="2"/>
      <c r="D88" s="2"/>
      <c r="E88" s="2"/>
      <c r="F88" s="2"/>
      <c r="G88" s="2"/>
      <c r="H88" s="2"/>
      <c r="I88" s="2"/>
      <c r="J88" s="2"/>
      <c r="K88" s="2"/>
      <c r="L88" s="2"/>
      <c r="M88" s="2"/>
      <c r="N88" s="2"/>
      <c r="O88" s="2"/>
      <c r="P88" s="2"/>
      <c r="Q88" s="2"/>
      <c r="R88" s="2"/>
      <c r="S88" s="2"/>
      <c r="T88" s="2"/>
      <c r="U88" s="2"/>
      <c r="V88" s="2"/>
    </row>
    <row r="89" spans="1:22" x14ac:dyDescent="0.2">
      <c r="A89" s="2"/>
      <c r="B89" s="2"/>
      <c r="C89" s="2"/>
      <c r="D89" s="2"/>
      <c r="E89" s="2"/>
      <c r="F89" s="2"/>
      <c r="G89" s="2"/>
      <c r="H89" s="2"/>
      <c r="I89" s="2"/>
      <c r="J89" s="2"/>
      <c r="K89" s="2"/>
      <c r="L89" s="2"/>
      <c r="M89" s="2"/>
      <c r="N89" s="2"/>
      <c r="O89" s="2"/>
      <c r="P89" s="2"/>
      <c r="Q89" s="2"/>
      <c r="R89" s="2"/>
      <c r="S89" s="2"/>
      <c r="T89" s="2"/>
      <c r="U89" s="2"/>
      <c r="V89" s="2"/>
    </row>
    <row r="90" spans="1:22" x14ac:dyDescent="0.2">
      <c r="A90" s="2"/>
      <c r="B90" s="2"/>
      <c r="C90" s="2"/>
      <c r="D90" s="2"/>
      <c r="E90" s="2"/>
      <c r="F90" s="2"/>
      <c r="G90" s="2"/>
      <c r="H90" s="2"/>
      <c r="I90" s="2"/>
      <c r="J90" s="2"/>
      <c r="K90" s="2"/>
      <c r="L90" s="2"/>
      <c r="M90" s="2"/>
      <c r="N90" s="2"/>
      <c r="O90" s="2"/>
      <c r="P90" s="2"/>
      <c r="Q90" s="2"/>
      <c r="R90" s="2"/>
      <c r="S90" s="2"/>
      <c r="T90" s="2"/>
      <c r="U90" s="2"/>
      <c r="V90" s="2"/>
    </row>
    <row r="91" spans="1:22" x14ac:dyDescent="0.2">
      <c r="A91" s="2"/>
      <c r="B91" s="2"/>
      <c r="C91" s="2"/>
      <c r="D91" s="2"/>
      <c r="E91" s="2"/>
      <c r="F91" s="2"/>
      <c r="G91" s="2"/>
      <c r="H91" s="2"/>
      <c r="I91" s="2"/>
      <c r="J91" s="2"/>
      <c r="K91" s="2"/>
      <c r="L91" s="2"/>
      <c r="M91" s="2"/>
      <c r="N91" s="2"/>
      <c r="O91" s="2"/>
      <c r="P91" s="2"/>
      <c r="Q91" s="2"/>
      <c r="R91" s="2"/>
      <c r="S91" s="2"/>
      <c r="T91" s="2"/>
      <c r="U91" s="2"/>
      <c r="V91" s="2"/>
    </row>
    <row r="92" spans="1:22" x14ac:dyDescent="0.2">
      <c r="A92" s="2"/>
      <c r="B92" s="2"/>
      <c r="C92" s="2"/>
      <c r="D92" s="2"/>
      <c r="E92" s="2"/>
      <c r="F92" s="2"/>
      <c r="G92" s="2"/>
      <c r="H92" s="2"/>
      <c r="I92" s="2"/>
      <c r="J92" s="2"/>
      <c r="K92" s="2"/>
      <c r="L92" s="2"/>
      <c r="M92" s="2"/>
      <c r="N92" s="2"/>
      <c r="O92" s="2"/>
      <c r="P92" s="2"/>
      <c r="Q92" s="2"/>
      <c r="R92" s="2"/>
      <c r="S92" s="2"/>
      <c r="T92" s="2"/>
      <c r="U92" s="2"/>
      <c r="V92" s="2"/>
    </row>
    <row r="93" spans="1:22" x14ac:dyDescent="0.2">
      <c r="A93" s="2"/>
      <c r="B93" s="2"/>
      <c r="C93" s="2"/>
      <c r="D93" s="2"/>
      <c r="E93" s="2"/>
      <c r="F93" s="2"/>
      <c r="G93" s="2"/>
      <c r="H93" s="2"/>
      <c r="I93" s="2"/>
      <c r="J93" s="2"/>
      <c r="K93" s="2"/>
      <c r="L93" s="2"/>
      <c r="M93" s="2"/>
      <c r="N93" s="2"/>
      <c r="O93" s="2"/>
      <c r="P93" s="2"/>
      <c r="Q93" s="2"/>
      <c r="R93" s="2"/>
      <c r="S93" s="2"/>
      <c r="T93" s="2"/>
      <c r="U93" s="2"/>
      <c r="V93" s="2"/>
    </row>
    <row r="94" spans="1:22" x14ac:dyDescent="0.2">
      <c r="A94" s="2"/>
      <c r="B94" s="2"/>
      <c r="C94" s="2"/>
      <c r="D94" s="2"/>
      <c r="E94" s="2"/>
      <c r="F94" s="2"/>
      <c r="G94" s="2"/>
      <c r="H94" s="2"/>
      <c r="I94" s="2"/>
      <c r="J94" s="2"/>
      <c r="K94" s="2"/>
      <c r="L94" s="2"/>
      <c r="M94" s="2"/>
      <c r="N94" s="2"/>
      <c r="O94" s="2"/>
      <c r="P94" s="2"/>
      <c r="Q94" s="2"/>
      <c r="R94" s="2"/>
      <c r="S94" s="2"/>
      <c r="T94" s="2"/>
      <c r="U94" s="2"/>
      <c r="V94" s="2"/>
    </row>
    <row r="95" spans="1:22" x14ac:dyDescent="0.2">
      <c r="A95" s="2"/>
      <c r="B95" s="2"/>
      <c r="C95" s="2"/>
      <c r="D95" s="2"/>
      <c r="E95" s="2"/>
      <c r="F95" s="2"/>
      <c r="G95" s="2"/>
      <c r="H95" s="2"/>
      <c r="I95" s="2"/>
      <c r="J95" s="2"/>
      <c r="K95" s="2"/>
      <c r="L95" s="2"/>
      <c r="M95" s="2"/>
      <c r="N95" s="2"/>
      <c r="O95" s="2"/>
      <c r="P95" s="2"/>
      <c r="Q95" s="2"/>
      <c r="R95" s="2"/>
      <c r="S95" s="2"/>
      <c r="T95" s="2"/>
      <c r="U95" s="2"/>
      <c r="V95" s="2"/>
    </row>
    <row r="96" spans="1:22" x14ac:dyDescent="0.2">
      <c r="A96" s="2"/>
      <c r="B96" s="2"/>
      <c r="C96" s="2"/>
      <c r="D96" s="2"/>
      <c r="E96" s="2"/>
      <c r="F96" s="2"/>
      <c r="G96" s="2"/>
      <c r="H96" s="2"/>
      <c r="I96" s="2"/>
      <c r="J96" s="2"/>
      <c r="K96" s="2"/>
      <c r="L96" s="2"/>
      <c r="M96" s="2"/>
      <c r="N96" s="2"/>
      <c r="O96" s="2"/>
      <c r="P96" s="2"/>
      <c r="Q96" s="2"/>
      <c r="R96" s="2"/>
      <c r="S96" s="2"/>
      <c r="T96" s="2"/>
      <c r="U96" s="2"/>
      <c r="V96" s="2"/>
    </row>
    <row r="97" spans="1:22" x14ac:dyDescent="0.2">
      <c r="A97" s="2"/>
      <c r="B97" s="2"/>
      <c r="C97" s="2"/>
      <c r="D97" s="2"/>
      <c r="E97" s="2"/>
      <c r="F97" s="2"/>
      <c r="G97" s="2"/>
      <c r="H97" s="2"/>
      <c r="I97" s="2"/>
      <c r="J97" s="2"/>
      <c r="K97" s="2"/>
      <c r="L97" s="2"/>
      <c r="M97" s="2"/>
      <c r="N97" s="2"/>
      <c r="O97" s="2"/>
      <c r="P97" s="2"/>
      <c r="Q97" s="2"/>
      <c r="R97" s="2"/>
      <c r="S97" s="2"/>
      <c r="T97" s="2"/>
      <c r="U97" s="2"/>
      <c r="V97" s="2"/>
    </row>
    <row r="98" spans="1:22" x14ac:dyDescent="0.2">
      <c r="A98" s="2"/>
      <c r="B98" s="2"/>
      <c r="C98" s="2"/>
      <c r="D98" s="2"/>
      <c r="E98" s="2"/>
      <c r="F98" s="2"/>
      <c r="G98" s="2"/>
      <c r="H98" s="2"/>
      <c r="I98" s="2"/>
      <c r="J98" s="2"/>
      <c r="K98" s="2"/>
      <c r="L98" s="2"/>
      <c r="M98" s="2"/>
      <c r="N98" s="2"/>
      <c r="O98" s="2"/>
      <c r="P98" s="2"/>
      <c r="Q98" s="2"/>
      <c r="R98" s="2"/>
      <c r="S98" s="2"/>
      <c r="T98" s="2"/>
      <c r="U98" s="2"/>
      <c r="V98" s="2"/>
    </row>
    <row r="99" spans="1:22" x14ac:dyDescent="0.2">
      <c r="A99" s="2"/>
      <c r="B99" s="2"/>
      <c r="C99" s="2"/>
      <c r="D99" s="2"/>
      <c r="E99" s="2"/>
      <c r="F99" s="2"/>
      <c r="G99" s="2"/>
      <c r="H99" s="2"/>
      <c r="I99" s="2"/>
      <c r="J99" s="2"/>
      <c r="K99" s="2"/>
      <c r="L99" s="2"/>
      <c r="M99" s="2"/>
      <c r="N99" s="2"/>
      <c r="O99" s="2"/>
      <c r="P99" s="2"/>
      <c r="Q99" s="2"/>
      <c r="R99" s="2"/>
      <c r="S99" s="2"/>
      <c r="T99" s="2"/>
      <c r="U99" s="2"/>
      <c r="V99" s="2"/>
    </row>
  </sheetData>
  <mergeCells count="2">
    <mergeCell ref="A1:G1"/>
    <mergeCell ref="A2:F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
  <sheetViews>
    <sheetView workbookViewId="0">
      <selection activeCell="B27" sqref="B26:B27"/>
    </sheetView>
  </sheetViews>
  <sheetFormatPr defaultColWidth="21.5" defaultRowHeight="12.75" x14ac:dyDescent="0.2"/>
  <cols>
    <col min="1" max="1" width="45.33203125" style="3" customWidth="1"/>
    <col min="2" max="2" width="0.6640625" style="3" customWidth="1"/>
    <col min="3" max="3" width="10.6640625" style="3" customWidth="1"/>
    <col min="4" max="4" width="0.6640625" style="3" customWidth="1"/>
    <col min="5" max="5" width="10.33203125" style="3" customWidth="1"/>
    <col min="6" max="6" width="0.6640625" style="3" customWidth="1"/>
    <col min="7" max="7" width="9.83203125" style="3" customWidth="1"/>
    <col min="8" max="8" width="0.6640625" style="3" customWidth="1"/>
    <col min="9" max="9" width="9.83203125" style="3" customWidth="1"/>
    <col min="10" max="10" width="0.6640625" style="3" customWidth="1"/>
    <col min="11" max="11" width="10" style="3" customWidth="1"/>
    <col min="12" max="12" width="0.6640625" style="3" customWidth="1"/>
    <col min="13" max="13" width="12.5" style="3" customWidth="1"/>
    <col min="14" max="14" width="0.6640625" style="3" customWidth="1"/>
    <col min="15" max="15" width="12.5" style="3" customWidth="1"/>
    <col min="16" max="16" width="0.6640625" style="3" customWidth="1"/>
    <col min="17" max="17" width="9.6640625" style="3" customWidth="1"/>
    <col min="18" max="16384" width="21.5" style="3"/>
  </cols>
  <sheetData>
    <row r="1" spans="1:18" ht="13.5" x14ac:dyDescent="0.25">
      <c r="A1" s="75" t="s">
        <v>0</v>
      </c>
      <c r="B1" s="72"/>
      <c r="C1" s="72"/>
      <c r="D1" s="72"/>
      <c r="E1" s="72"/>
      <c r="F1" s="72"/>
      <c r="G1" s="72"/>
      <c r="H1" s="72"/>
      <c r="I1" s="72"/>
      <c r="J1" s="72"/>
      <c r="K1" s="72"/>
    </row>
    <row r="2" spans="1:18" x14ac:dyDescent="0.2">
      <c r="A2" s="81" t="s">
        <v>23</v>
      </c>
      <c r="B2" s="72"/>
      <c r="C2" s="72"/>
      <c r="D2" s="72"/>
      <c r="E2" s="72"/>
      <c r="F2" s="72"/>
      <c r="G2" s="72"/>
      <c r="H2" s="72"/>
      <c r="I2" s="72"/>
      <c r="J2" s="72"/>
      <c r="K2" s="72"/>
    </row>
    <row r="3" spans="1:18" x14ac:dyDescent="0.2">
      <c r="A3" s="2"/>
      <c r="B3" s="2"/>
      <c r="C3" s="2"/>
      <c r="D3" s="2"/>
      <c r="E3" s="2"/>
      <c r="F3" s="2"/>
      <c r="G3" s="2"/>
      <c r="H3" s="2"/>
      <c r="I3" s="2"/>
      <c r="J3" s="2"/>
      <c r="K3" s="2"/>
      <c r="L3" s="2"/>
      <c r="M3" s="2"/>
      <c r="N3" s="2"/>
      <c r="O3" s="2"/>
      <c r="P3" s="2"/>
      <c r="Q3" s="2"/>
    </row>
    <row r="4" spans="1:18" ht="38.25" x14ac:dyDescent="0.2">
      <c r="A4" s="5" t="s">
        <v>49</v>
      </c>
      <c r="B4" s="4"/>
      <c r="C4" s="6" t="s">
        <v>50</v>
      </c>
      <c r="D4" s="4"/>
      <c r="E4" s="6" t="s">
        <v>51</v>
      </c>
      <c r="F4" s="4"/>
      <c r="G4" s="6" t="s">
        <v>6</v>
      </c>
      <c r="H4" s="4"/>
      <c r="I4" s="6" t="s">
        <v>7</v>
      </c>
      <c r="J4" s="4"/>
      <c r="K4" s="6" t="s">
        <v>8</v>
      </c>
      <c r="L4" s="4"/>
      <c r="M4" s="6" t="s">
        <v>52</v>
      </c>
      <c r="N4" s="4"/>
      <c r="O4" s="6" t="s">
        <v>53</v>
      </c>
      <c r="P4" s="4"/>
      <c r="Q4" s="6" t="s">
        <v>54</v>
      </c>
    </row>
    <row r="5" spans="1:18" x14ac:dyDescent="0.2">
      <c r="A5" s="13" t="s">
        <v>55</v>
      </c>
      <c r="B5" s="14"/>
      <c r="C5" s="33">
        <v>152</v>
      </c>
      <c r="D5" s="14"/>
      <c r="E5" s="33">
        <v>150</v>
      </c>
      <c r="F5" s="14"/>
      <c r="G5" s="33">
        <v>147</v>
      </c>
      <c r="H5" s="14"/>
      <c r="I5" s="33">
        <v>164</v>
      </c>
      <c r="J5" s="14"/>
      <c r="K5" s="33">
        <v>147</v>
      </c>
      <c r="L5" s="14"/>
      <c r="M5" s="26">
        <f t="shared" ref="M5:M11" si="0">(K5-C5)/C5</f>
        <v>-3.2894736842105261E-2</v>
      </c>
      <c r="N5" s="2"/>
      <c r="O5" s="34">
        <f t="shared" ref="O5:O11" si="1">(K5-I5)/I5</f>
        <v>-0.10365853658536585</v>
      </c>
      <c r="P5" s="2"/>
      <c r="Q5" s="35">
        <f>K5/$K$9</f>
        <v>7.6165803108808286E-2</v>
      </c>
      <c r="R5" s="36"/>
    </row>
    <row r="6" spans="1:18" x14ac:dyDescent="0.2">
      <c r="A6" s="13" t="s">
        <v>56</v>
      </c>
      <c r="B6" s="29"/>
      <c r="C6" s="30">
        <v>590</v>
      </c>
      <c r="D6" s="29"/>
      <c r="E6" s="30">
        <v>589</v>
      </c>
      <c r="F6" s="29"/>
      <c r="G6" s="30">
        <v>579</v>
      </c>
      <c r="H6" s="14"/>
      <c r="I6" s="30">
        <v>575</v>
      </c>
      <c r="J6" s="29"/>
      <c r="K6" s="30">
        <v>577</v>
      </c>
      <c r="L6" s="29"/>
      <c r="M6" s="26">
        <f t="shared" si="0"/>
        <v>-2.2033898305084745E-2</v>
      </c>
      <c r="N6" s="2"/>
      <c r="O6" s="26">
        <f t="shared" si="1"/>
        <v>3.4782608695652175E-3</v>
      </c>
      <c r="P6" s="2"/>
      <c r="Q6" s="17">
        <f>K6/$K$9</f>
        <v>0.29896373056994818</v>
      </c>
      <c r="R6" s="36"/>
    </row>
    <row r="7" spans="1:18" x14ac:dyDescent="0.2">
      <c r="A7" s="13" t="s">
        <v>57</v>
      </c>
      <c r="B7" s="29"/>
      <c r="C7" s="30">
        <v>905</v>
      </c>
      <c r="D7" s="29"/>
      <c r="E7" s="30">
        <v>906</v>
      </c>
      <c r="F7" s="29"/>
      <c r="G7" s="30">
        <v>918</v>
      </c>
      <c r="H7" s="14"/>
      <c r="I7" s="30">
        <v>915</v>
      </c>
      <c r="J7" s="29"/>
      <c r="K7" s="30">
        <v>910</v>
      </c>
      <c r="L7" s="29"/>
      <c r="M7" s="26">
        <f t="shared" si="0"/>
        <v>5.5248618784530384E-3</v>
      </c>
      <c r="N7" s="2"/>
      <c r="O7" s="26">
        <f t="shared" si="1"/>
        <v>-5.4644808743169399E-3</v>
      </c>
      <c r="P7" s="2"/>
      <c r="Q7" s="17">
        <f>K7/$K$9</f>
        <v>0.47150259067357514</v>
      </c>
      <c r="R7" s="36"/>
    </row>
    <row r="8" spans="1:18" x14ac:dyDescent="0.2">
      <c r="A8" s="13" t="s">
        <v>58</v>
      </c>
      <c r="B8" s="29"/>
      <c r="C8" s="37">
        <v>298</v>
      </c>
      <c r="D8" s="29"/>
      <c r="E8" s="37">
        <v>298</v>
      </c>
      <c r="F8" s="29"/>
      <c r="G8" s="37">
        <v>303</v>
      </c>
      <c r="H8" s="14"/>
      <c r="I8" s="37">
        <v>302</v>
      </c>
      <c r="J8" s="29"/>
      <c r="K8" s="37">
        <v>296</v>
      </c>
      <c r="L8" s="29"/>
      <c r="M8" s="26">
        <f t="shared" si="0"/>
        <v>-6.7114093959731542E-3</v>
      </c>
      <c r="N8" s="2"/>
      <c r="O8" s="26">
        <f t="shared" si="1"/>
        <v>-1.9867549668874173E-2</v>
      </c>
      <c r="P8" s="2"/>
      <c r="Q8" s="38">
        <f>K8/$K$9</f>
        <v>0.15336787564766841</v>
      </c>
      <c r="R8" s="36"/>
    </row>
    <row r="9" spans="1:18" x14ac:dyDescent="0.2">
      <c r="A9" s="7" t="s">
        <v>59</v>
      </c>
      <c r="B9" s="8"/>
      <c r="C9" s="10">
        <f>C8+C7+C6+C5</f>
        <v>1945</v>
      </c>
      <c r="D9" s="8"/>
      <c r="E9" s="9">
        <f>E8+E7+E6+E5</f>
        <v>1943</v>
      </c>
      <c r="F9" s="8"/>
      <c r="G9" s="10">
        <f>G8+G7+G6+G5</f>
        <v>1947</v>
      </c>
      <c r="H9" s="8"/>
      <c r="I9" s="10">
        <f>I8+I7+I6+I5</f>
        <v>1956</v>
      </c>
      <c r="J9" s="8"/>
      <c r="K9" s="10">
        <v>1930</v>
      </c>
      <c r="L9" s="8"/>
      <c r="M9" s="26">
        <f t="shared" si="0"/>
        <v>-7.7120822622107968E-3</v>
      </c>
      <c r="N9" s="2"/>
      <c r="O9" s="26">
        <f t="shared" si="1"/>
        <v>-1.3292433537832311E-2</v>
      </c>
      <c r="P9" s="2"/>
      <c r="Q9" s="17">
        <f>Q8+Q7+Q6+Q5</f>
        <v>1</v>
      </c>
    </row>
    <row r="10" spans="1:18" x14ac:dyDescent="0.2">
      <c r="A10" s="13" t="s">
        <v>18</v>
      </c>
      <c r="B10" s="29"/>
      <c r="C10" s="37">
        <v>117</v>
      </c>
      <c r="D10" s="29"/>
      <c r="E10" s="37">
        <v>110</v>
      </c>
      <c r="F10" s="29"/>
      <c r="G10" s="37">
        <v>104</v>
      </c>
      <c r="H10" s="14"/>
      <c r="I10" s="37">
        <v>100</v>
      </c>
      <c r="J10" s="29"/>
      <c r="K10" s="37">
        <v>103</v>
      </c>
      <c r="L10" s="29"/>
      <c r="M10" s="26">
        <f t="shared" si="0"/>
        <v>-0.11965811965811966</v>
      </c>
      <c r="N10" s="2"/>
      <c r="O10" s="26">
        <f t="shared" si="1"/>
        <v>0.03</v>
      </c>
      <c r="P10" s="2"/>
      <c r="Q10" s="2"/>
    </row>
    <row r="11" spans="1:18" x14ac:dyDescent="0.2">
      <c r="A11" s="7" t="s">
        <v>19</v>
      </c>
      <c r="B11" s="8"/>
      <c r="C11" s="21">
        <f>C9+C10</f>
        <v>2062</v>
      </c>
      <c r="D11" s="8"/>
      <c r="E11" s="21">
        <f>E9+E10</f>
        <v>2053</v>
      </c>
      <c r="F11" s="8"/>
      <c r="G11" s="21">
        <f>G9+G10</f>
        <v>2051</v>
      </c>
      <c r="H11" s="8"/>
      <c r="I11" s="21">
        <f>I9+I10</f>
        <v>2056</v>
      </c>
      <c r="J11" s="8"/>
      <c r="K11" s="39">
        <v>2033</v>
      </c>
      <c r="L11" s="8"/>
      <c r="M11" s="26">
        <f t="shared" si="0"/>
        <v>-1.4064015518913677E-2</v>
      </c>
      <c r="N11" s="2"/>
      <c r="O11" s="26">
        <f t="shared" si="1"/>
        <v>-1.1186770428015564E-2</v>
      </c>
      <c r="P11" s="2"/>
      <c r="Q11" s="2"/>
    </row>
    <row r="14" spans="1:18" ht="30.75" customHeight="1" x14ac:dyDescent="0.2">
      <c r="A14" s="73" t="s">
        <v>60</v>
      </c>
      <c r="B14" s="72"/>
      <c r="C14" s="72"/>
      <c r="D14" s="72"/>
      <c r="E14" s="72"/>
      <c r="F14" s="72"/>
      <c r="G14" s="72"/>
      <c r="H14" s="72"/>
      <c r="I14" s="72"/>
      <c r="J14" s="72"/>
      <c r="K14" s="72"/>
    </row>
  </sheetData>
  <mergeCells count="3">
    <mergeCell ref="A1:K1"/>
    <mergeCell ref="A2:K2"/>
    <mergeCell ref="A14:K14"/>
  </mergeCells>
  <pageMargins left="0.7" right="0.7" top="0.75" bottom="0.75" header="0.3" footer="0.3"/>
  <pageSetup scale="8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workbookViewId="0">
      <selection activeCell="B27" sqref="B26:B27"/>
    </sheetView>
  </sheetViews>
  <sheetFormatPr defaultColWidth="21.5" defaultRowHeight="12.75" x14ac:dyDescent="0.2"/>
  <cols>
    <col min="1" max="1" width="39.83203125" style="3" customWidth="1"/>
    <col min="2" max="2" width="0.6640625" style="3" customWidth="1"/>
    <col min="3" max="3" width="11.6640625" style="3" customWidth="1"/>
    <col min="4" max="4" width="0.6640625" style="3" customWidth="1"/>
    <col min="5" max="5" width="11.6640625" style="3" customWidth="1"/>
    <col min="6" max="6" width="0.6640625" style="3" customWidth="1"/>
    <col min="7" max="7" width="11.6640625" style="3" customWidth="1"/>
    <col min="8" max="8" width="0.6640625" style="3" customWidth="1"/>
    <col min="9" max="9" width="11.6640625" style="3" customWidth="1"/>
    <col min="10" max="10" width="0.6640625" style="3" customWidth="1"/>
    <col min="11" max="11" width="11.6640625" style="3" customWidth="1"/>
    <col min="12" max="12" width="0.6640625" style="3" customWidth="1"/>
    <col min="13" max="13" width="14.33203125" style="3" customWidth="1"/>
    <col min="14" max="16384" width="21.5" style="3"/>
  </cols>
  <sheetData>
    <row r="1" spans="1:14" ht="15.75" x14ac:dyDescent="0.25">
      <c r="A1" s="78" t="s">
        <v>22</v>
      </c>
      <c r="B1" s="78"/>
      <c r="C1" s="78"/>
      <c r="D1" s="78"/>
      <c r="E1" s="78"/>
      <c r="F1" s="78"/>
      <c r="G1" s="78"/>
      <c r="H1" s="78"/>
      <c r="I1" s="78"/>
      <c r="J1" s="78"/>
      <c r="K1" s="78"/>
      <c r="L1" s="78"/>
      <c r="M1" s="78"/>
      <c r="N1" s="78"/>
    </row>
    <row r="2" spans="1:14" x14ac:dyDescent="0.2">
      <c r="A2" s="81" t="s">
        <v>23</v>
      </c>
      <c r="B2" s="72"/>
      <c r="C2" s="72"/>
      <c r="D2" s="72"/>
      <c r="E2" s="72"/>
      <c r="F2" s="2"/>
      <c r="G2" s="18"/>
      <c r="H2" s="18"/>
      <c r="I2" s="18"/>
      <c r="J2" s="18"/>
      <c r="K2" s="18"/>
      <c r="L2" s="18"/>
      <c r="M2" s="2"/>
    </row>
    <row r="3" spans="1:14" x14ac:dyDescent="0.2">
      <c r="A3" s="2"/>
      <c r="B3" s="2"/>
      <c r="C3" s="2"/>
      <c r="D3" s="2"/>
      <c r="E3" s="2"/>
      <c r="F3" s="2"/>
      <c r="G3" s="2"/>
      <c r="H3" s="2"/>
      <c r="I3" s="2"/>
      <c r="J3" s="2"/>
      <c r="K3" s="2"/>
      <c r="L3" s="2"/>
      <c r="M3" s="2"/>
    </row>
    <row r="4" spans="1:14" ht="25.5" x14ac:dyDescent="0.2">
      <c r="A4" s="5" t="s">
        <v>49</v>
      </c>
      <c r="B4" s="4"/>
      <c r="C4" s="6" t="s">
        <v>61</v>
      </c>
      <c r="D4" s="4"/>
      <c r="E4" s="6" t="s">
        <v>62</v>
      </c>
      <c r="F4" s="4"/>
      <c r="G4" s="6" t="s">
        <v>63</v>
      </c>
      <c r="H4" s="4"/>
      <c r="I4" s="6" t="s">
        <v>64</v>
      </c>
      <c r="J4" s="4"/>
      <c r="K4" s="6" t="s">
        <v>65</v>
      </c>
      <c r="L4" s="4"/>
      <c r="M4" s="6" t="s">
        <v>66</v>
      </c>
    </row>
    <row r="5" spans="1:14" x14ac:dyDescent="0.2">
      <c r="A5" s="13" t="s">
        <v>55</v>
      </c>
      <c r="B5" s="2"/>
      <c r="C5" s="33">
        <v>149</v>
      </c>
      <c r="D5" s="40"/>
      <c r="E5" s="33">
        <v>150</v>
      </c>
      <c r="F5" s="29"/>
      <c r="G5" s="33">
        <v>147</v>
      </c>
      <c r="H5" s="40"/>
      <c r="I5" s="33">
        <v>164</v>
      </c>
      <c r="J5" s="40"/>
      <c r="K5" s="33">
        <v>147</v>
      </c>
      <c r="L5" s="40"/>
      <c r="M5" s="26">
        <f t="shared" ref="M5:M11" si="0">(K5-C5)/C5</f>
        <v>-1.3422818791946308E-2</v>
      </c>
    </row>
    <row r="6" spans="1:14" x14ac:dyDescent="0.2">
      <c r="A6" s="13" t="s">
        <v>56</v>
      </c>
      <c r="B6" s="2"/>
      <c r="C6" s="30">
        <v>585</v>
      </c>
      <c r="D6" s="41"/>
      <c r="E6" s="30">
        <v>589</v>
      </c>
      <c r="F6" s="29"/>
      <c r="G6" s="30">
        <v>579</v>
      </c>
      <c r="H6" s="41"/>
      <c r="I6" s="30">
        <v>575</v>
      </c>
      <c r="J6" s="41"/>
      <c r="K6" s="30">
        <v>577</v>
      </c>
      <c r="L6" s="41"/>
      <c r="M6" s="26">
        <f t="shared" si="0"/>
        <v>-1.3675213675213675E-2</v>
      </c>
    </row>
    <row r="7" spans="1:14" x14ac:dyDescent="0.2">
      <c r="A7" s="13" t="s">
        <v>57</v>
      </c>
      <c r="B7" s="2"/>
      <c r="C7" s="30">
        <v>888</v>
      </c>
      <c r="D7" s="41"/>
      <c r="E7" s="30">
        <v>906</v>
      </c>
      <c r="F7" s="29"/>
      <c r="G7" s="30">
        <v>918</v>
      </c>
      <c r="H7" s="41"/>
      <c r="I7" s="30">
        <v>915</v>
      </c>
      <c r="J7" s="41"/>
      <c r="K7" s="30">
        <v>910</v>
      </c>
      <c r="L7" s="41"/>
      <c r="M7" s="26">
        <f t="shared" si="0"/>
        <v>2.4774774774774775E-2</v>
      </c>
    </row>
    <row r="8" spans="1:14" x14ac:dyDescent="0.2">
      <c r="A8" s="13" t="s">
        <v>58</v>
      </c>
      <c r="B8" s="2"/>
      <c r="C8" s="37">
        <v>298</v>
      </c>
      <c r="D8" s="41"/>
      <c r="E8" s="37">
        <v>298</v>
      </c>
      <c r="F8" s="29"/>
      <c r="G8" s="37">
        <v>303</v>
      </c>
      <c r="H8" s="41"/>
      <c r="I8" s="37">
        <v>302</v>
      </c>
      <c r="J8" s="41"/>
      <c r="K8" s="37">
        <v>296</v>
      </c>
      <c r="L8" s="41"/>
      <c r="M8" s="26">
        <f t="shared" si="0"/>
        <v>-6.7114093959731542E-3</v>
      </c>
    </row>
    <row r="9" spans="1:14" x14ac:dyDescent="0.2">
      <c r="A9" s="7" t="s">
        <v>59</v>
      </c>
      <c r="B9" s="8"/>
      <c r="C9" s="10">
        <f>SUM(C5:C8)</f>
        <v>1920</v>
      </c>
      <c r="D9" s="8"/>
      <c r="E9" s="9">
        <v>1943</v>
      </c>
      <c r="F9" s="2"/>
      <c r="G9" s="10">
        <v>1947</v>
      </c>
      <c r="H9" s="8"/>
      <c r="I9" s="10">
        <v>1956</v>
      </c>
      <c r="J9" s="8"/>
      <c r="K9" s="10">
        <f>SUM(K5:K8)</f>
        <v>1930</v>
      </c>
      <c r="L9" s="8"/>
      <c r="M9" s="26">
        <f t="shared" si="0"/>
        <v>5.208333333333333E-3</v>
      </c>
    </row>
    <row r="10" spans="1:14" x14ac:dyDescent="0.2">
      <c r="A10" s="13" t="s">
        <v>18</v>
      </c>
      <c r="B10" s="2"/>
      <c r="C10" s="30">
        <v>117</v>
      </c>
      <c r="D10" s="41"/>
      <c r="E10" s="37">
        <v>110</v>
      </c>
      <c r="F10" s="2"/>
      <c r="G10" s="37">
        <v>104</v>
      </c>
      <c r="H10" s="41"/>
      <c r="I10" s="30">
        <v>100</v>
      </c>
      <c r="J10" s="41"/>
      <c r="K10" s="30">
        <v>103</v>
      </c>
      <c r="L10" s="41"/>
      <c r="M10" s="26">
        <f t="shared" si="0"/>
        <v>-0.11965811965811966</v>
      </c>
    </row>
    <row r="11" spans="1:14" x14ac:dyDescent="0.2">
      <c r="A11" s="7" t="s">
        <v>19</v>
      </c>
      <c r="B11" s="2"/>
      <c r="C11" s="21">
        <f>SUM(C9:C10)</f>
        <v>2037</v>
      </c>
      <c r="D11" s="8"/>
      <c r="E11" s="21">
        <v>2053</v>
      </c>
      <c r="F11" s="2"/>
      <c r="G11" s="21">
        <v>2051</v>
      </c>
      <c r="H11" s="8"/>
      <c r="I11" s="21">
        <v>2056</v>
      </c>
      <c r="J11" s="8"/>
      <c r="K11" s="21">
        <f>SUM(K9:K10)</f>
        <v>2033</v>
      </c>
      <c r="L11" s="8"/>
      <c r="M11" s="26">
        <f t="shared" si="0"/>
        <v>-1.9636720667648502E-3</v>
      </c>
    </row>
    <row r="12" spans="1:14" x14ac:dyDescent="0.2">
      <c r="A12" s="2"/>
      <c r="B12" s="2"/>
      <c r="C12" s="2"/>
      <c r="D12" s="2"/>
      <c r="E12" s="2"/>
      <c r="F12" s="2"/>
      <c r="G12" s="2"/>
      <c r="H12" s="2"/>
      <c r="I12" s="2"/>
      <c r="J12" s="2"/>
      <c r="K12" s="2"/>
      <c r="L12" s="2"/>
      <c r="M12" s="2"/>
    </row>
    <row r="13" spans="1:14" x14ac:dyDescent="0.2">
      <c r="A13" s="2"/>
      <c r="B13" s="2"/>
      <c r="C13" s="2"/>
      <c r="D13" s="2"/>
      <c r="E13" s="2"/>
      <c r="F13" s="2"/>
      <c r="G13" s="2"/>
      <c r="H13" s="2"/>
      <c r="I13" s="2"/>
      <c r="J13" s="2"/>
      <c r="K13" s="2"/>
      <c r="L13" s="2"/>
      <c r="M13" s="2"/>
    </row>
    <row r="14" spans="1:14" ht="36.75" customHeight="1" x14ac:dyDescent="0.2">
      <c r="A14" s="70" t="s">
        <v>67</v>
      </c>
      <c r="B14" s="72"/>
      <c r="C14" s="72"/>
      <c r="D14" s="72"/>
      <c r="E14" s="72"/>
      <c r="F14" s="72"/>
      <c r="G14" s="72"/>
      <c r="H14" s="72"/>
      <c r="I14" s="72"/>
      <c r="J14" s="72"/>
      <c r="K14" s="72"/>
      <c r="L14" s="2"/>
      <c r="M14" s="2"/>
    </row>
    <row r="15" spans="1:14" ht="33.75" customHeight="1" x14ac:dyDescent="0.2">
      <c r="A15" s="73" t="s">
        <v>68</v>
      </c>
      <c r="B15" s="72"/>
      <c r="C15" s="72"/>
      <c r="D15" s="72"/>
      <c r="E15" s="72"/>
      <c r="F15" s="72"/>
      <c r="G15" s="72"/>
      <c r="H15" s="72"/>
      <c r="I15" s="72"/>
      <c r="J15" s="72"/>
      <c r="K15" s="72"/>
      <c r="L15" s="2"/>
      <c r="M15" s="2"/>
    </row>
  </sheetData>
  <mergeCells count="4">
    <mergeCell ref="A2:E2"/>
    <mergeCell ref="A14:K14"/>
    <mergeCell ref="A15:K15"/>
    <mergeCell ref="A1:N1"/>
  </mergeCells>
  <pageMargins left="0.7" right="0.7" top="0.75" bottom="0.75" header="0.3" footer="0.3"/>
  <pageSetup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workbookViewId="0">
      <selection activeCell="B27" sqref="B26:B27"/>
    </sheetView>
  </sheetViews>
  <sheetFormatPr defaultColWidth="21.5" defaultRowHeight="12.75" x14ac:dyDescent="0.2"/>
  <cols>
    <col min="1" max="1" width="42.83203125" style="3" customWidth="1"/>
    <col min="2" max="2" width="0.6640625" style="3" customWidth="1"/>
    <col min="3" max="3" width="12.33203125" style="3" customWidth="1"/>
    <col min="4" max="4" width="0.6640625" style="3" customWidth="1"/>
    <col min="5" max="5" width="15" style="3" customWidth="1"/>
    <col min="6" max="6" width="0.6640625" style="3" customWidth="1"/>
    <col min="7" max="7" width="12.33203125" style="3" customWidth="1"/>
    <col min="8" max="8" width="0.6640625" style="3" customWidth="1"/>
    <col min="9" max="9" width="12.33203125" style="3" customWidth="1"/>
    <col min="10" max="16384" width="21.5" style="3"/>
  </cols>
  <sheetData>
    <row r="1" spans="1:9" ht="13.5" x14ac:dyDescent="0.25">
      <c r="A1" s="75" t="s">
        <v>0</v>
      </c>
      <c r="B1" s="72"/>
      <c r="C1" s="72"/>
      <c r="D1" s="72"/>
      <c r="E1" s="72"/>
      <c r="F1" s="72"/>
      <c r="G1" s="72"/>
      <c r="H1" s="72"/>
      <c r="I1" s="72"/>
    </row>
    <row r="2" spans="1:9" x14ac:dyDescent="0.2">
      <c r="A2" s="81" t="s">
        <v>69</v>
      </c>
      <c r="B2" s="72"/>
      <c r="C2" s="18"/>
      <c r="D2" s="18"/>
      <c r="E2" s="18"/>
      <c r="F2" s="18"/>
      <c r="G2" s="18"/>
      <c r="H2" s="18"/>
      <c r="I2" s="18"/>
    </row>
    <row r="3" spans="1:9" x14ac:dyDescent="0.2">
      <c r="A3" s="71"/>
      <c r="B3" s="72"/>
      <c r="C3" s="2"/>
      <c r="D3" s="2"/>
      <c r="E3" s="2"/>
      <c r="F3" s="2"/>
      <c r="G3" s="2"/>
      <c r="H3" s="2"/>
      <c r="I3" s="2"/>
    </row>
    <row r="4" spans="1:9" ht="27" x14ac:dyDescent="0.2">
      <c r="A4" s="2"/>
      <c r="B4" s="2"/>
      <c r="C4" s="6" t="s">
        <v>70</v>
      </c>
      <c r="D4" s="4"/>
      <c r="E4" s="6" t="s">
        <v>71</v>
      </c>
      <c r="F4" s="4"/>
      <c r="G4" s="6" t="s">
        <v>72</v>
      </c>
      <c r="H4" s="4"/>
      <c r="I4" s="6" t="s">
        <v>8</v>
      </c>
    </row>
    <row r="5" spans="1:9" x14ac:dyDescent="0.2">
      <c r="A5" s="13" t="s">
        <v>73</v>
      </c>
      <c r="B5" s="14"/>
      <c r="C5" s="15">
        <v>1945</v>
      </c>
      <c r="D5" s="14"/>
      <c r="E5" s="15">
        <v>1920</v>
      </c>
      <c r="F5" s="14"/>
      <c r="G5" s="33">
        <v>1956</v>
      </c>
      <c r="H5" s="14"/>
      <c r="I5" s="15">
        <v>1930</v>
      </c>
    </row>
    <row r="6" spans="1:9" x14ac:dyDescent="0.2">
      <c r="A6" s="13" t="s">
        <v>18</v>
      </c>
      <c r="B6" s="29"/>
      <c r="C6" s="37">
        <v>117</v>
      </c>
      <c r="D6" s="29"/>
      <c r="E6" s="37">
        <v>117</v>
      </c>
      <c r="F6" s="29"/>
      <c r="G6" s="37">
        <v>100</v>
      </c>
      <c r="H6" s="29"/>
      <c r="I6" s="37">
        <v>103</v>
      </c>
    </row>
    <row r="7" spans="1:9" x14ac:dyDescent="0.2">
      <c r="A7" s="43" t="s">
        <v>19</v>
      </c>
      <c r="B7" s="8"/>
      <c r="C7" s="10">
        <f>SUM(C5:C6)</f>
        <v>2062</v>
      </c>
      <c r="D7" s="8"/>
      <c r="E7" s="10">
        <f>SUM(E5:E6)</f>
        <v>2037</v>
      </c>
      <c r="F7" s="8"/>
      <c r="G7" s="10">
        <f>SUM(G5:G6)</f>
        <v>2056</v>
      </c>
      <c r="H7" s="8"/>
      <c r="I7" s="10">
        <f>SUM(I5:I6)</f>
        <v>2033</v>
      </c>
    </row>
    <row r="8" spans="1:9" x14ac:dyDescent="0.2">
      <c r="A8" s="2"/>
      <c r="B8" s="2"/>
      <c r="C8" s="2"/>
      <c r="D8" s="2"/>
      <c r="E8" s="2"/>
      <c r="F8" s="2"/>
      <c r="G8" s="2"/>
      <c r="H8" s="2"/>
      <c r="I8" s="2"/>
    </row>
    <row r="9" spans="1:9" x14ac:dyDescent="0.2">
      <c r="A9" s="7" t="s">
        <v>45</v>
      </c>
      <c r="B9" s="8"/>
      <c r="C9" s="9">
        <v>657</v>
      </c>
      <c r="D9" s="8"/>
      <c r="E9" s="9">
        <f>+C9-16</f>
        <v>641</v>
      </c>
      <c r="F9" s="8"/>
      <c r="G9" s="9">
        <v>715</v>
      </c>
      <c r="H9" s="8"/>
      <c r="I9" s="9">
        <v>716</v>
      </c>
    </row>
    <row r="10" spans="1:9" x14ac:dyDescent="0.2">
      <c r="A10" s="13" t="s">
        <v>46</v>
      </c>
      <c r="B10" s="14"/>
      <c r="C10" s="15">
        <v>-328</v>
      </c>
      <c r="D10" s="40"/>
      <c r="E10" s="15">
        <f>+C10+4</f>
        <v>-324</v>
      </c>
      <c r="F10" s="40"/>
      <c r="G10" s="15">
        <v>-367</v>
      </c>
      <c r="H10" s="14"/>
      <c r="I10" s="15">
        <v>-364</v>
      </c>
    </row>
    <row r="11" spans="1:9" x14ac:dyDescent="0.2">
      <c r="A11" s="13" t="s">
        <v>47</v>
      </c>
      <c r="B11" s="14"/>
      <c r="C11" s="15">
        <v>376</v>
      </c>
      <c r="D11" s="14"/>
      <c r="E11" s="15">
        <f>+C11-10</f>
        <v>366</v>
      </c>
      <c r="F11" s="14"/>
      <c r="G11" s="15">
        <v>396</v>
      </c>
      <c r="H11" s="14"/>
      <c r="I11" s="15">
        <v>407</v>
      </c>
    </row>
    <row r="12" spans="1:9" x14ac:dyDescent="0.2">
      <c r="A12" s="7" t="s">
        <v>48</v>
      </c>
      <c r="B12" s="8"/>
      <c r="C12" s="9">
        <v>247</v>
      </c>
      <c r="D12" s="8"/>
      <c r="E12" s="9">
        <f>+C12-10</f>
        <v>237</v>
      </c>
      <c r="F12" s="8"/>
      <c r="G12" s="9">
        <v>264</v>
      </c>
      <c r="H12" s="8"/>
      <c r="I12" s="9">
        <v>281</v>
      </c>
    </row>
    <row r="13" spans="1:9" x14ac:dyDescent="0.2">
      <c r="A13" s="2"/>
      <c r="B13" s="2"/>
      <c r="C13" s="2"/>
      <c r="D13" s="2"/>
      <c r="E13" s="2"/>
      <c r="F13" s="2"/>
      <c r="G13" s="2"/>
      <c r="H13" s="2"/>
      <c r="I13" s="2"/>
    </row>
    <row r="14" spans="1:9" x14ac:dyDescent="0.2">
      <c r="A14" s="13" t="s">
        <v>74</v>
      </c>
      <c r="B14" s="27"/>
      <c r="C14" s="23">
        <v>0.65761396699999997</v>
      </c>
      <c r="D14" s="27"/>
      <c r="E14" s="23">
        <v>0.6553755523</v>
      </c>
      <c r="F14" s="27"/>
      <c r="G14" s="26">
        <v>0.67120622569999999</v>
      </c>
      <c r="H14" s="27"/>
      <c r="I14" s="26">
        <v>0.66797835709999998</v>
      </c>
    </row>
    <row r="15" spans="1:9" x14ac:dyDescent="0.2">
      <c r="A15" s="13" t="s">
        <v>75</v>
      </c>
      <c r="B15" s="27"/>
      <c r="C15" s="26">
        <f>+C9/C7</f>
        <v>0.31862269641125124</v>
      </c>
      <c r="D15" s="27"/>
      <c r="E15" s="26">
        <f>+E9/E7</f>
        <v>0.31467844869906725</v>
      </c>
      <c r="F15" s="27"/>
      <c r="G15" s="26">
        <v>0.3477626459</v>
      </c>
      <c r="H15" s="27"/>
      <c r="I15" s="26">
        <v>0.35218888339999999</v>
      </c>
    </row>
    <row r="16" spans="1:9" x14ac:dyDescent="0.2">
      <c r="A16" s="2"/>
      <c r="B16" s="2"/>
      <c r="C16" s="2"/>
      <c r="D16" s="2"/>
      <c r="E16" s="2"/>
      <c r="F16" s="2"/>
      <c r="G16" s="2"/>
      <c r="H16" s="2"/>
      <c r="I16" s="2"/>
    </row>
    <row r="17" spans="1:9" x14ac:dyDescent="0.2">
      <c r="A17" s="13" t="s">
        <v>76</v>
      </c>
      <c r="B17" s="14"/>
      <c r="C17" s="15">
        <v>1</v>
      </c>
      <c r="D17" s="14"/>
      <c r="E17" s="14"/>
      <c r="F17" s="14"/>
      <c r="G17" s="15">
        <v>156</v>
      </c>
      <c r="H17" s="14"/>
      <c r="I17" s="15">
        <v>143</v>
      </c>
    </row>
    <row r="18" spans="1:9" x14ac:dyDescent="0.2">
      <c r="A18" s="13" t="s">
        <v>77</v>
      </c>
      <c r="B18" s="44"/>
      <c r="C18" s="45">
        <v>2.81063883E-3</v>
      </c>
      <c r="D18" s="44"/>
      <c r="E18" s="44"/>
      <c r="F18" s="44"/>
      <c r="G18" s="45">
        <v>0.43584671609999998</v>
      </c>
      <c r="H18" s="44"/>
      <c r="I18" s="45">
        <v>0.39770720409999999</v>
      </c>
    </row>
    <row r="19" spans="1:9" x14ac:dyDescent="0.2">
      <c r="A19" s="13" t="s">
        <v>78</v>
      </c>
      <c r="B19" s="44"/>
      <c r="C19" s="45">
        <v>2.787736191E-3</v>
      </c>
      <c r="D19" s="44"/>
      <c r="E19" s="44"/>
      <c r="F19" s="44"/>
      <c r="G19" s="45">
        <v>0.43183390999999999</v>
      </c>
      <c r="H19" s="44"/>
      <c r="I19" s="45">
        <v>0.38512913539999999</v>
      </c>
    </row>
    <row r="20" spans="1:9" x14ac:dyDescent="0.2">
      <c r="A20" s="46"/>
      <c r="B20" s="46"/>
      <c r="C20" s="46"/>
      <c r="D20" s="46"/>
      <c r="E20" s="46"/>
      <c r="F20" s="46"/>
      <c r="G20" s="46"/>
      <c r="H20" s="46"/>
      <c r="I20" s="46"/>
    </row>
    <row r="22" spans="1:9" ht="36" customHeight="1" x14ac:dyDescent="0.2">
      <c r="A22" s="70" t="s">
        <v>79</v>
      </c>
      <c r="B22" s="72"/>
      <c r="C22" s="72"/>
      <c r="D22" s="71"/>
      <c r="E22" s="72"/>
      <c r="F22" s="71"/>
      <c r="G22" s="72"/>
      <c r="H22" s="71"/>
      <c r="I22" s="72"/>
    </row>
    <row r="23" spans="1:9" ht="42" customHeight="1" x14ac:dyDescent="0.2">
      <c r="A23" s="70" t="s">
        <v>80</v>
      </c>
      <c r="B23" s="72"/>
      <c r="C23" s="72"/>
      <c r="D23" s="71"/>
      <c r="E23" s="72"/>
      <c r="F23" s="71"/>
      <c r="G23" s="72"/>
      <c r="H23" s="71"/>
      <c r="I23" s="72"/>
    </row>
    <row r="24" spans="1:9" ht="33.75" customHeight="1" x14ac:dyDescent="0.2">
      <c r="A24" s="70" t="s">
        <v>81</v>
      </c>
      <c r="B24" s="72"/>
      <c r="C24" s="72"/>
      <c r="D24" s="72"/>
      <c r="E24" s="72"/>
      <c r="F24" s="72"/>
      <c r="G24" s="72"/>
      <c r="H24" s="72"/>
      <c r="I24" s="72"/>
    </row>
  </sheetData>
  <mergeCells count="6">
    <mergeCell ref="A24:I24"/>
    <mergeCell ref="A1:I1"/>
    <mergeCell ref="A2:B2"/>
    <mergeCell ref="A3:B3"/>
    <mergeCell ref="A22:I22"/>
    <mergeCell ref="A23:I2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2"/>
  <sheetViews>
    <sheetView workbookViewId="0">
      <selection activeCell="B27" sqref="B26:B27"/>
    </sheetView>
  </sheetViews>
  <sheetFormatPr defaultColWidth="21.5" defaultRowHeight="12.75" x14ac:dyDescent="0.2"/>
  <cols>
    <col min="1" max="1" width="58.33203125" style="3" customWidth="1"/>
    <col min="2" max="2" width="16.1640625" style="3" customWidth="1"/>
    <col min="3" max="3" width="15" style="3" customWidth="1"/>
    <col min="4" max="5" width="13.5" style="3" customWidth="1"/>
    <col min="6" max="6" width="16.1640625" style="3" customWidth="1"/>
    <col min="7" max="16384" width="21.5" style="3"/>
  </cols>
  <sheetData>
    <row r="1" spans="1:7" ht="13.5" x14ac:dyDescent="0.25">
      <c r="A1" s="82" t="s">
        <v>82</v>
      </c>
      <c r="B1" s="72"/>
      <c r="C1" s="72"/>
      <c r="D1" s="72"/>
      <c r="E1" s="72"/>
      <c r="F1" s="72"/>
    </row>
    <row r="2" spans="1:7" x14ac:dyDescent="0.2">
      <c r="A2" s="76" t="s">
        <v>83</v>
      </c>
      <c r="B2" s="72"/>
      <c r="C2" s="72"/>
      <c r="D2" s="72"/>
      <c r="E2" s="72"/>
      <c r="F2" s="72"/>
    </row>
    <row r="3" spans="1:7" x14ac:dyDescent="0.2">
      <c r="A3" s="83" t="s">
        <v>84</v>
      </c>
      <c r="B3" s="72"/>
      <c r="C3" s="72"/>
      <c r="D3" s="72"/>
      <c r="E3" s="72"/>
      <c r="F3" s="72"/>
    </row>
    <row r="4" spans="1:7" x14ac:dyDescent="0.2">
      <c r="A4" s="2"/>
    </row>
    <row r="5" spans="1:7" x14ac:dyDescent="0.2">
      <c r="A5" s="2"/>
      <c r="B5" s="84" t="s">
        <v>85</v>
      </c>
      <c r="C5" s="77"/>
      <c r="D5" s="85" t="s">
        <v>86</v>
      </c>
      <c r="E5" s="85" t="s">
        <v>86</v>
      </c>
      <c r="F5" s="77"/>
    </row>
    <row r="6" spans="1:7" x14ac:dyDescent="0.2">
      <c r="A6" s="2"/>
      <c r="B6" s="47" t="s">
        <v>87</v>
      </c>
      <c r="C6" s="47" t="s">
        <v>88</v>
      </c>
      <c r="D6" s="47" t="s">
        <v>89</v>
      </c>
      <c r="E6" s="47" t="s">
        <v>90</v>
      </c>
      <c r="F6" s="47" t="s">
        <v>87</v>
      </c>
    </row>
    <row r="7" spans="1:7" ht="14.25" x14ac:dyDescent="0.2">
      <c r="A7" s="48" t="s">
        <v>91</v>
      </c>
      <c r="B7" s="49" t="s">
        <v>92</v>
      </c>
      <c r="C7" s="49" t="s">
        <v>92</v>
      </c>
      <c r="D7" s="49" t="s">
        <v>93</v>
      </c>
      <c r="E7" s="49" t="s">
        <v>94</v>
      </c>
      <c r="F7" s="49" t="s">
        <v>95</v>
      </c>
    </row>
    <row r="8" spans="1:7" x14ac:dyDescent="0.2">
      <c r="A8" s="2"/>
    </row>
    <row r="9" spans="1:7" x14ac:dyDescent="0.2">
      <c r="A9" s="13" t="s">
        <v>96</v>
      </c>
      <c r="B9" s="15">
        <v>2062</v>
      </c>
      <c r="C9" s="15">
        <v>2053</v>
      </c>
      <c r="D9" s="15">
        <v>2051</v>
      </c>
      <c r="E9" s="15">
        <v>2056</v>
      </c>
      <c r="F9" s="15">
        <v>2033</v>
      </c>
    </row>
    <row r="10" spans="1:7" x14ac:dyDescent="0.2">
      <c r="A10" s="2"/>
      <c r="B10" s="2"/>
      <c r="C10" s="2"/>
      <c r="D10" s="2"/>
      <c r="E10" s="2"/>
      <c r="F10" s="2"/>
    </row>
    <row r="11" spans="1:7" x14ac:dyDescent="0.2">
      <c r="A11" s="13" t="s">
        <v>97</v>
      </c>
      <c r="B11" s="2"/>
      <c r="C11" s="2"/>
      <c r="D11" s="2"/>
      <c r="E11" s="2"/>
      <c r="F11" s="2"/>
    </row>
    <row r="12" spans="1:7" x14ac:dyDescent="0.2">
      <c r="A12" s="50" t="s">
        <v>98</v>
      </c>
      <c r="B12" s="30">
        <v>706</v>
      </c>
      <c r="C12" s="30">
        <v>708</v>
      </c>
      <c r="D12" s="30">
        <v>694</v>
      </c>
      <c r="E12" s="30">
        <v>676</v>
      </c>
      <c r="F12" s="30">
        <v>675</v>
      </c>
    </row>
    <row r="13" spans="1:7" x14ac:dyDescent="0.2">
      <c r="A13" s="50" t="s">
        <v>99</v>
      </c>
      <c r="B13" s="30">
        <v>369</v>
      </c>
      <c r="C13" s="30">
        <v>344</v>
      </c>
      <c r="D13" s="30">
        <v>338</v>
      </c>
      <c r="E13" s="30">
        <v>339</v>
      </c>
      <c r="F13" s="30">
        <v>337</v>
      </c>
      <c r="G13" s="36"/>
    </row>
    <row r="14" spans="1:7" x14ac:dyDescent="0.2">
      <c r="A14" s="50" t="s">
        <v>100</v>
      </c>
      <c r="B14" s="30">
        <v>296</v>
      </c>
      <c r="C14" s="30">
        <v>294</v>
      </c>
      <c r="D14" s="30">
        <v>301</v>
      </c>
      <c r="E14" s="30">
        <v>310</v>
      </c>
      <c r="F14" s="30">
        <v>319</v>
      </c>
    </row>
    <row r="15" spans="1:7" x14ac:dyDescent="0.2">
      <c r="A15" s="50" t="s">
        <v>101</v>
      </c>
      <c r="B15" s="30">
        <v>364</v>
      </c>
      <c r="C15" s="30">
        <v>369</v>
      </c>
      <c r="D15" s="30">
        <v>356</v>
      </c>
      <c r="E15" s="30">
        <v>357</v>
      </c>
      <c r="F15" s="30">
        <v>348</v>
      </c>
    </row>
    <row r="16" spans="1:7" x14ac:dyDescent="0.2">
      <c r="A16" s="51" t="s">
        <v>102</v>
      </c>
      <c r="B16" s="52">
        <v>1735</v>
      </c>
      <c r="C16" s="52">
        <v>1715</v>
      </c>
      <c r="D16" s="52">
        <v>1689</v>
      </c>
      <c r="E16" s="52">
        <v>1682</v>
      </c>
      <c r="F16" s="52">
        <v>1679</v>
      </c>
    </row>
    <row r="17" spans="1:7" x14ac:dyDescent="0.2">
      <c r="A17" s="2"/>
      <c r="B17" s="2"/>
      <c r="C17" s="2"/>
      <c r="D17" s="2"/>
      <c r="E17" s="2"/>
      <c r="F17" s="2"/>
    </row>
    <row r="18" spans="1:7" x14ac:dyDescent="0.2">
      <c r="A18" s="13" t="s">
        <v>103</v>
      </c>
      <c r="B18" s="30">
        <v>327</v>
      </c>
      <c r="C18" s="30">
        <v>338</v>
      </c>
      <c r="D18" s="30">
        <v>362</v>
      </c>
      <c r="E18" s="30">
        <v>374</v>
      </c>
      <c r="F18" s="30">
        <v>354</v>
      </c>
    </row>
    <row r="19" spans="1:7" x14ac:dyDescent="0.2">
      <c r="A19" s="2"/>
      <c r="B19" s="2"/>
      <c r="C19" s="2"/>
      <c r="D19" s="2"/>
      <c r="E19" s="2"/>
      <c r="F19" s="2"/>
    </row>
    <row r="20" spans="1:7" x14ac:dyDescent="0.2">
      <c r="A20" s="13" t="s">
        <v>104</v>
      </c>
      <c r="B20" s="2"/>
      <c r="C20" s="2"/>
      <c r="D20" s="2"/>
      <c r="E20" s="2"/>
      <c r="F20" s="2"/>
    </row>
    <row r="21" spans="1:7" x14ac:dyDescent="0.2">
      <c r="A21" s="50" t="s">
        <v>105</v>
      </c>
      <c r="B21" s="30">
        <v>0</v>
      </c>
      <c r="C21" s="30">
        <v>0</v>
      </c>
      <c r="D21" s="30">
        <v>1</v>
      </c>
      <c r="E21" s="30">
        <v>1</v>
      </c>
      <c r="F21" s="30">
        <v>1</v>
      </c>
    </row>
    <row r="22" spans="1:7" x14ac:dyDescent="0.2">
      <c r="A22" s="50" t="s">
        <v>106</v>
      </c>
      <c r="B22" s="30">
        <v>-145</v>
      </c>
      <c r="C22" s="30">
        <v>-152</v>
      </c>
      <c r="D22" s="30">
        <v>-135</v>
      </c>
      <c r="E22" s="30">
        <v>-140</v>
      </c>
      <c r="F22" s="30">
        <v>-139</v>
      </c>
    </row>
    <row r="23" spans="1:7" x14ac:dyDescent="0.2">
      <c r="A23" s="50" t="s">
        <v>107</v>
      </c>
      <c r="B23" s="30">
        <v>0</v>
      </c>
      <c r="C23" s="30">
        <v>-55</v>
      </c>
      <c r="D23" s="30">
        <v>0</v>
      </c>
      <c r="E23" s="30">
        <v>-40</v>
      </c>
      <c r="F23" s="30">
        <v>0</v>
      </c>
      <c r="G23" s="36"/>
    </row>
    <row r="24" spans="1:7" x14ac:dyDescent="0.2">
      <c r="A24" s="50" t="s">
        <v>108</v>
      </c>
      <c r="B24" s="30">
        <v>-171</v>
      </c>
      <c r="C24" s="30">
        <v>0</v>
      </c>
      <c r="D24" s="30">
        <v>0</v>
      </c>
      <c r="E24" s="30">
        <v>0</v>
      </c>
      <c r="F24" s="30">
        <v>0</v>
      </c>
    </row>
    <row r="25" spans="1:7" x14ac:dyDescent="0.2">
      <c r="A25" s="50" t="s">
        <v>109</v>
      </c>
      <c r="B25" s="30">
        <v>6</v>
      </c>
      <c r="C25" s="30">
        <v>3</v>
      </c>
      <c r="D25" s="30">
        <v>-10</v>
      </c>
      <c r="E25" s="30">
        <v>-5</v>
      </c>
      <c r="F25" s="30">
        <v>1</v>
      </c>
    </row>
    <row r="26" spans="1:7" x14ac:dyDescent="0.2">
      <c r="A26" s="51" t="s">
        <v>110</v>
      </c>
      <c r="B26" s="52">
        <v>-310</v>
      </c>
      <c r="C26" s="52">
        <v>-204</v>
      </c>
      <c r="D26" s="52">
        <v>-144</v>
      </c>
      <c r="E26" s="52">
        <v>-184</v>
      </c>
      <c r="F26" s="52">
        <v>-137</v>
      </c>
    </row>
    <row r="27" spans="1:7" x14ac:dyDescent="0.2">
      <c r="A27" s="2"/>
      <c r="B27" s="2"/>
      <c r="C27" s="2"/>
      <c r="D27" s="2"/>
      <c r="E27" s="2"/>
      <c r="F27" s="2"/>
    </row>
    <row r="28" spans="1:7" x14ac:dyDescent="0.2">
      <c r="A28" s="13" t="s">
        <v>111</v>
      </c>
      <c r="B28" s="30">
        <v>17</v>
      </c>
      <c r="C28" s="30">
        <v>134</v>
      </c>
      <c r="D28" s="30">
        <v>218</v>
      </c>
      <c r="E28" s="30">
        <v>190</v>
      </c>
      <c r="F28" s="30">
        <v>217</v>
      </c>
      <c r="G28" s="36"/>
    </row>
    <row r="29" spans="1:7" x14ac:dyDescent="0.2">
      <c r="A29" s="2"/>
      <c r="B29" s="2"/>
      <c r="C29" s="2"/>
      <c r="D29" s="2"/>
      <c r="E29" s="2"/>
      <c r="F29" s="2"/>
    </row>
    <row r="30" spans="1:7" x14ac:dyDescent="0.2">
      <c r="A30" s="13" t="s">
        <v>112</v>
      </c>
      <c r="B30" s="37">
        <v>-16</v>
      </c>
      <c r="C30" s="37">
        <v>3189</v>
      </c>
      <c r="D30" s="37">
        <v>-90</v>
      </c>
      <c r="E30" s="37">
        <v>-34</v>
      </c>
      <c r="F30" s="37">
        <v>-74</v>
      </c>
    </row>
    <row r="31" spans="1:7" x14ac:dyDescent="0.2">
      <c r="A31" s="2"/>
      <c r="B31" s="2"/>
      <c r="C31" s="2"/>
      <c r="D31" s="2"/>
      <c r="E31" s="2"/>
      <c r="F31" s="2"/>
    </row>
    <row r="32" spans="1:7" x14ac:dyDescent="0.2">
      <c r="A32" s="13" t="s">
        <v>76</v>
      </c>
      <c r="B32" s="53">
        <v>1</v>
      </c>
      <c r="C32" s="53">
        <v>3323</v>
      </c>
      <c r="D32" s="53">
        <v>128</v>
      </c>
      <c r="E32" s="53">
        <v>156</v>
      </c>
      <c r="F32" s="53">
        <v>143</v>
      </c>
    </row>
    <row r="33" spans="1:6" x14ac:dyDescent="0.2">
      <c r="A33" s="2"/>
    </row>
    <row r="34" spans="1:6" x14ac:dyDescent="0.2">
      <c r="A34" s="13" t="s">
        <v>113</v>
      </c>
    </row>
    <row r="35" spans="1:6" x14ac:dyDescent="0.2">
      <c r="A35" s="13" t="s">
        <v>114</v>
      </c>
      <c r="B35" s="45">
        <v>0</v>
      </c>
      <c r="C35" s="45">
        <v>9.3270909469000003</v>
      </c>
      <c r="D35" s="45">
        <v>0.35875947699999999</v>
      </c>
      <c r="E35" s="45">
        <v>0.43584671609999998</v>
      </c>
      <c r="F35" s="45">
        <v>0.39770720409999999</v>
      </c>
    </row>
    <row r="36" spans="1:6" x14ac:dyDescent="0.2">
      <c r="A36" s="13" t="s">
        <v>115</v>
      </c>
      <c r="B36" s="30">
        <v>355791</v>
      </c>
      <c r="C36" s="30">
        <v>356274</v>
      </c>
      <c r="D36" s="30">
        <v>356785</v>
      </c>
      <c r="E36" s="30">
        <v>357924</v>
      </c>
      <c r="F36" s="30">
        <v>359561</v>
      </c>
    </row>
    <row r="37" spans="1:6" x14ac:dyDescent="0.2">
      <c r="A37" s="2"/>
      <c r="B37" s="2"/>
      <c r="C37" s="2"/>
      <c r="D37" s="2"/>
      <c r="E37" s="2"/>
      <c r="F37" s="2"/>
    </row>
    <row r="38" spans="1:6" x14ac:dyDescent="0.2">
      <c r="A38" s="13" t="s">
        <v>116</v>
      </c>
      <c r="B38" s="2"/>
      <c r="C38" s="2"/>
      <c r="D38" s="2"/>
      <c r="E38" s="2"/>
      <c r="F38" s="2"/>
    </row>
    <row r="39" spans="1:6" x14ac:dyDescent="0.2">
      <c r="A39" s="13" t="s">
        <v>114</v>
      </c>
      <c r="B39" s="45">
        <v>0</v>
      </c>
      <c r="C39" s="45">
        <v>9.2379459123000007</v>
      </c>
      <c r="D39" s="45">
        <v>0.36482127260000002</v>
      </c>
      <c r="E39" s="45">
        <v>0.43183390999999999</v>
      </c>
      <c r="F39" s="45">
        <v>0.38512913539999999</v>
      </c>
    </row>
    <row r="40" spans="1:6" x14ac:dyDescent="0.2">
      <c r="A40" s="13" t="s">
        <v>115</v>
      </c>
      <c r="B40" s="30">
        <v>358714</v>
      </c>
      <c r="C40" s="30">
        <v>359712</v>
      </c>
      <c r="D40" s="30">
        <v>360745</v>
      </c>
      <c r="E40" s="30">
        <v>361250</v>
      </c>
      <c r="F40" s="30">
        <v>361907</v>
      </c>
    </row>
    <row r="42" spans="1:6" ht="30" customHeight="1" x14ac:dyDescent="0.2">
      <c r="A42" s="70" t="s">
        <v>117</v>
      </c>
      <c r="B42" s="72"/>
      <c r="C42" s="72"/>
      <c r="D42" s="72"/>
      <c r="E42" s="72"/>
      <c r="F42" s="72"/>
    </row>
  </sheetData>
  <mergeCells count="5">
    <mergeCell ref="A1:F1"/>
    <mergeCell ref="A2:F2"/>
    <mergeCell ref="A3:F3"/>
    <mergeCell ref="B5:F5"/>
    <mergeCell ref="A42:F42"/>
  </mergeCells>
  <pageMargins left="0.7" right="0.7" top="0.75" bottom="0.75" header="0.3" footer="0.3"/>
  <pageSetup scale="88" orientation="landscape" r:id="rId1"/>
  <ignoredErrors>
    <ignoredError sqref="B7:F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
  <sheetViews>
    <sheetView tabSelected="1" workbookViewId="0">
      <selection sqref="A1:D44"/>
    </sheetView>
  </sheetViews>
  <sheetFormatPr defaultColWidth="21.5" defaultRowHeight="12.75" x14ac:dyDescent="0.2"/>
  <cols>
    <col min="1" max="1" width="55.83203125" style="3" customWidth="1"/>
    <col min="2" max="2" width="15.83203125" style="3" customWidth="1"/>
    <col min="3" max="3" width="13.5" style="3" customWidth="1"/>
    <col min="4" max="4" width="15.83203125" style="3" customWidth="1"/>
    <col min="5" max="5" width="22.83203125" style="3" customWidth="1"/>
    <col min="6" max="16384" width="21.5" style="3"/>
  </cols>
  <sheetData>
    <row r="1" spans="1:26" ht="15.75" x14ac:dyDescent="0.25">
      <c r="A1" s="82" t="s">
        <v>82</v>
      </c>
      <c r="B1" s="86"/>
      <c r="C1" s="86"/>
      <c r="D1" s="86"/>
      <c r="E1" s="2"/>
      <c r="F1" s="2"/>
      <c r="G1" s="2"/>
      <c r="H1" s="2"/>
      <c r="I1" s="2"/>
      <c r="J1" s="2"/>
      <c r="K1" s="2"/>
      <c r="L1" s="2"/>
      <c r="M1" s="2"/>
      <c r="N1" s="2"/>
      <c r="O1" s="2"/>
      <c r="P1" s="2"/>
      <c r="Q1" s="2"/>
      <c r="R1" s="2"/>
      <c r="S1" s="2"/>
      <c r="T1" s="2"/>
      <c r="U1" s="2"/>
      <c r="V1" s="2"/>
      <c r="W1" s="2"/>
      <c r="X1" s="2"/>
      <c r="Y1" s="2"/>
      <c r="Z1" s="2"/>
    </row>
    <row r="2" spans="1:26" x14ac:dyDescent="0.2">
      <c r="A2" s="76" t="s">
        <v>118</v>
      </c>
      <c r="B2" s="79"/>
      <c r="C2" s="79"/>
      <c r="D2" s="79"/>
      <c r="E2" s="2"/>
      <c r="F2" s="2"/>
      <c r="G2" s="2"/>
      <c r="H2" s="2"/>
      <c r="I2" s="2"/>
      <c r="J2" s="2"/>
      <c r="K2" s="2"/>
      <c r="L2" s="2"/>
      <c r="M2" s="2"/>
      <c r="N2" s="2"/>
      <c r="O2" s="2"/>
      <c r="P2" s="2"/>
      <c r="Q2" s="2"/>
      <c r="R2" s="2"/>
      <c r="S2" s="2"/>
      <c r="T2" s="2"/>
      <c r="U2" s="2"/>
      <c r="V2" s="2"/>
      <c r="W2" s="2"/>
      <c r="X2" s="2"/>
      <c r="Y2" s="2"/>
      <c r="Z2" s="2"/>
    </row>
    <row r="3" spans="1:26" x14ac:dyDescent="0.2">
      <c r="A3" s="83" t="s">
        <v>84</v>
      </c>
      <c r="B3" s="87"/>
      <c r="C3" s="87"/>
      <c r="D3" s="87"/>
      <c r="E3" s="2"/>
      <c r="F3" s="2"/>
      <c r="G3" s="2"/>
      <c r="H3" s="2"/>
      <c r="I3" s="2"/>
      <c r="J3" s="2"/>
      <c r="K3" s="2"/>
      <c r="L3" s="2"/>
      <c r="M3" s="2"/>
      <c r="N3" s="2"/>
      <c r="O3" s="2"/>
      <c r="P3" s="2"/>
      <c r="Q3" s="2"/>
      <c r="R3" s="2"/>
      <c r="S3" s="2"/>
      <c r="T3" s="2"/>
      <c r="U3" s="2"/>
      <c r="V3" s="2"/>
      <c r="W3" s="2"/>
      <c r="X3" s="2"/>
      <c r="Y3" s="2"/>
      <c r="Z3" s="2"/>
    </row>
    <row r="4" spans="1:26" x14ac:dyDescent="0.2">
      <c r="A4" s="2"/>
      <c r="B4" s="2"/>
      <c r="C4" s="2"/>
      <c r="D4" s="2"/>
      <c r="E4" s="2"/>
      <c r="F4" s="2"/>
      <c r="G4" s="2"/>
      <c r="H4" s="2"/>
      <c r="I4" s="2"/>
      <c r="J4" s="2"/>
      <c r="K4" s="2"/>
      <c r="L4" s="2"/>
      <c r="M4" s="2"/>
      <c r="N4" s="2"/>
      <c r="O4" s="2"/>
      <c r="P4" s="2"/>
      <c r="Q4" s="2"/>
      <c r="R4" s="2"/>
      <c r="S4" s="2"/>
      <c r="T4" s="2"/>
      <c r="U4" s="2"/>
      <c r="V4" s="2"/>
      <c r="W4" s="2"/>
      <c r="X4" s="2"/>
      <c r="Y4" s="2"/>
      <c r="Z4" s="2"/>
    </row>
    <row r="5" spans="1:26" x14ac:dyDescent="0.2">
      <c r="A5" s="2"/>
      <c r="B5" s="47" t="s">
        <v>87</v>
      </c>
      <c r="C5" s="47" t="s">
        <v>90</v>
      </c>
      <c r="D5" s="47" t="s">
        <v>87</v>
      </c>
      <c r="E5" s="54"/>
      <c r="F5" s="2"/>
      <c r="G5" s="2"/>
      <c r="H5" s="2"/>
      <c r="I5" s="2"/>
      <c r="J5" s="2"/>
      <c r="K5" s="2"/>
      <c r="L5" s="2"/>
      <c r="M5" s="2"/>
      <c r="N5" s="2"/>
      <c r="O5" s="2"/>
      <c r="P5" s="2"/>
      <c r="Q5" s="2"/>
      <c r="R5" s="2"/>
      <c r="S5" s="2"/>
      <c r="T5" s="2"/>
      <c r="U5" s="2"/>
      <c r="V5" s="2"/>
      <c r="W5" s="2"/>
      <c r="X5" s="2"/>
      <c r="Y5" s="2"/>
      <c r="Z5" s="2"/>
    </row>
    <row r="6" spans="1:26" ht="14.25" x14ac:dyDescent="0.2">
      <c r="A6" s="48" t="s">
        <v>119</v>
      </c>
      <c r="B6" s="55">
        <v>2016</v>
      </c>
      <c r="C6" s="49" t="s">
        <v>120</v>
      </c>
      <c r="D6" s="55">
        <v>2015</v>
      </c>
      <c r="E6" s="2"/>
      <c r="F6" s="2"/>
      <c r="G6" s="2"/>
      <c r="H6" s="2"/>
      <c r="I6" s="2"/>
      <c r="J6" s="2"/>
      <c r="K6" s="2"/>
      <c r="L6" s="2"/>
      <c r="M6" s="2"/>
      <c r="N6" s="2"/>
      <c r="O6" s="2"/>
      <c r="P6" s="2"/>
      <c r="Q6" s="2"/>
      <c r="R6" s="2"/>
      <c r="S6" s="2"/>
      <c r="T6" s="2"/>
      <c r="U6" s="2"/>
      <c r="V6" s="2"/>
      <c r="W6" s="2"/>
      <c r="X6" s="2"/>
      <c r="Y6" s="2"/>
      <c r="Z6" s="2"/>
    </row>
    <row r="7" spans="1:26" x14ac:dyDescent="0.2">
      <c r="A7" s="2"/>
      <c r="B7" s="2"/>
      <c r="C7" s="2"/>
      <c r="D7" s="2"/>
      <c r="E7" s="2"/>
      <c r="F7" s="2"/>
      <c r="G7" s="2"/>
      <c r="H7" s="2"/>
      <c r="I7" s="2"/>
      <c r="J7" s="2"/>
      <c r="K7" s="2"/>
      <c r="L7" s="2"/>
      <c r="M7" s="2"/>
      <c r="N7" s="2"/>
      <c r="O7" s="2"/>
      <c r="P7" s="2"/>
      <c r="Q7" s="2"/>
      <c r="R7" s="2"/>
      <c r="S7" s="2"/>
      <c r="T7" s="2"/>
      <c r="U7" s="2"/>
      <c r="V7" s="2"/>
      <c r="W7" s="2"/>
      <c r="X7" s="2"/>
      <c r="Y7" s="2"/>
      <c r="Z7" s="2"/>
    </row>
    <row r="8" spans="1:26" x14ac:dyDescent="0.2">
      <c r="A8" s="56" t="s">
        <v>121</v>
      </c>
      <c r="B8" s="2"/>
      <c r="C8" s="2"/>
      <c r="D8" s="2"/>
      <c r="E8" s="2"/>
      <c r="F8" s="2"/>
      <c r="G8" s="2"/>
      <c r="H8" s="2"/>
      <c r="I8" s="2"/>
      <c r="J8" s="2"/>
      <c r="K8" s="2"/>
      <c r="L8" s="2"/>
      <c r="M8" s="2"/>
      <c r="N8" s="2"/>
      <c r="O8" s="2"/>
      <c r="P8" s="2"/>
      <c r="Q8" s="2"/>
      <c r="R8" s="2"/>
      <c r="S8" s="2"/>
      <c r="T8" s="2"/>
      <c r="U8" s="2"/>
      <c r="V8" s="2"/>
      <c r="W8" s="2"/>
      <c r="X8" s="2"/>
      <c r="Y8" s="2"/>
      <c r="Z8" s="2"/>
    </row>
    <row r="9" spans="1:26" x14ac:dyDescent="0.2">
      <c r="A9" s="2"/>
      <c r="B9" s="14"/>
      <c r="C9" s="14"/>
      <c r="D9" s="14"/>
      <c r="E9" s="2"/>
      <c r="F9" s="2"/>
      <c r="G9" s="2"/>
      <c r="H9" s="2"/>
      <c r="I9" s="2"/>
      <c r="J9" s="2"/>
      <c r="K9" s="2"/>
      <c r="L9" s="2"/>
      <c r="M9" s="2"/>
      <c r="N9" s="2"/>
      <c r="O9" s="2"/>
      <c r="P9" s="2"/>
      <c r="Q9" s="2"/>
      <c r="R9" s="2"/>
      <c r="S9" s="2"/>
      <c r="T9" s="2"/>
      <c r="U9" s="2"/>
      <c r="V9" s="2"/>
      <c r="W9" s="2"/>
      <c r="X9" s="2"/>
      <c r="Y9" s="2"/>
      <c r="Z9" s="2"/>
    </row>
    <row r="10" spans="1:26" x14ac:dyDescent="0.2">
      <c r="A10" s="13" t="s">
        <v>122</v>
      </c>
      <c r="B10" s="29"/>
      <c r="C10" s="29"/>
      <c r="D10" s="29"/>
      <c r="E10" s="2"/>
      <c r="F10" s="2"/>
      <c r="G10" s="2"/>
      <c r="H10" s="2"/>
      <c r="I10" s="2"/>
      <c r="J10" s="2"/>
      <c r="K10" s="2"/>
      <c r="L10" s="2"/>
      <c r="M10" s="2"/>
      <c r="N10" s="2"/>
      <c r="O10" s="2"/>
      <c r="P10" s="2"/>
      <c r="Q10" s="2"/>
      <c r="R10" s="2"/>
      <c r="S10" s="2"/>
      <c r="T10" s="2"/>
      <c r="U10" s="2"/>
      <c r="V10" s="2"/>
      <c r="W10" s="2"/>
      <c r="X10" s="2"/>
      <c r="Y10" s="2"/>
      <c r="Z10" s="2"/>
    </row>
    <row r="11" spans="1:26" x14ac:dyDescent="0.2">
      <c r="A11" s="50" t="s">
        <v>123</v>
      </c>
      <c r="B11" s="15">
        <v>1569</v>
      </c>
      <c r="C11" s="15">
        <v>1291</v>
      </c>
      <c r="D11" s="15">
        <v>691</v>
      </c>
      <c r="E11" s="2"/>
      <c r="F11" s="2"/>
      <c r="G11" s="2"/>
      <c r="H11" s="2"/>
      <c r="I11" s="2"/>
      <c r="J11" s="2"/>
      <c r="K11" s="2"/>
      <c r="L11" s="2"/>
      <c r="M11" s="2"/>
      <c r="N11" s="2"/>
      <c r="O11" s="2"/>
      <c r="P11" s="2"/>
      <c r="Q11" s="2"/>
      <c r="R11" s="2"/>
      <c r="S11" s="2"/>
      <c r="T11" s="2"/>
      <c r="U11" s="2"/>
      <c r="V11" s="2"/>
      <c r="W11" s="2"/>
      <c r="X11" s="2"/>
      <c r="Y11" s="2"/>
      <c r="Z11" s="2"/>
    </row>
    <row r="12" spans="1:26" x14ac:dyDescent="0.2">
      <c r="A12" s="50" t="s">
        <v>124</v>
      </c>
      <c r="B12" s="30">
        <v>8</v>
      </c>
      <c r="C12" s="30">
        <v>8</v>
      </c>
      <c r="D12" s="30">
        <v>7</v>
      </c>
      <c r="E12" s="2"/>
      <c r="F12" s="2"/>
      <c r="G12" s="2"/>
      <c r="H12" s="2"/>
      <c r="I12" s="2"/>
      <c r="J12" s="2"/>
      <c r="K12" s="2"/>
      <c r="L12" s="2"/>
      <c r="M12" s="2"/>
      <c r="N12" s="2"/>
      <c r="O12" s="2"/>
      <c r="P12" s="2"/>
      <c r="Q12" s="2"/>
      <c r="R12" s="2"/>
      <c r="S12" s="2"/>
      <c r="T12" s="2"/>
      <c r="U12" s="2"/>
      <c r="V12" s="2"/>
      <c r="W12" s="2"/>
      <c r="X12" s="2"/>
      <c r="Y12" s="2"/>
      <c r="Z12" s="2"/>
    </row>
    <row r="13" spans="1:26" x14ac:dyDescent="0.2">
      <c r="A13" s="50" t="s">
        <v>125</v>
      </c>
      <c r="B13" s="30">
        <v>749</v>
      </c>
      <c r="C13" s="30">
        <v>839</v>
      </c>
      <c r="D13" s="30">
        <v>810</v>
      </c>
      <c r="E13" s="2"/>
      <c r="F13" s="2"/>
      <c r="G13" s="2"/>
      <c r="H13" s="2"/>
      <c r="I13" s="2"/>
      <c r="J13" s="2"/>
      <c r="K13" s="2"/>
      <c r="L13" s="2"/>
      <c r="M13" s="2"/>
      <c r="N13" s="2"/>
      <c r="O13" s="2"/>
      <c r="P13" s="2"/>
      <c r="Q13" s="2"/>
      <c r="R13" s="2"/>
      <c r="S13" s="2"/>
      <c r="T13" s="2"/>
      <c r="U13" s="2"/>
      <c r="V13" s="2"/>
      <c r="W13" s="2"/>
      <c r="X13" s="2"/>
      <c r="Y13" s="2"/>
      <c r="Z13" s="2"/>
    </row>
    <row r="14" spans="1:26" x14ac:dyDescent="0.2">
      <c r="A14" s="50" t="s">
        <v>126</v>
      </c>
      <c r="B14" s="37">
        <v>131</v>
      </c>
      <c r="C14" s="37">
        <v>140</v>
      </c>
      <c r="D14" s="37">
        <v>130</v>
      </c>
      <c r="E14" s="2"/>
      <c r="F14" s="2"/>
      <c r="G14" s="2"/>
      <c r="H14" s="2"/>
      <c r="I14" s="2"/>
      <c r="J14" s="2"/>
      <c r="K14" s="2"/>
      <c r="L14" s="2"/>
      <c r="M14" s="2"/>
      <c r="N14" s="2"/>
      <c r="O14" s="2"/>
      <c r="P14" s="2"/>
      <c r="Q14" s="2"/>
      <c r="R14" s="2"/>
      <c r="S14" s="2"/>
      <c r="T14" s="2"/>
      <c r="U14" s="2"/>
      <c r="V14" s="2"/>
      <c r="W14" s="2"/>
      <c r="X14" s="2"/>
      <c r="Y14" s="2"/>
      <c r="Z14" s="2"/>
    </row>
    <row r="15" spans="1:26" x14ac:dyDescent="0.2">
      <c r="A15" s="13" t="s">
        <v>127</v>
      </c>
      <c r="B15" s="57">
        <f>SUM(B11:B14)</f>
        <v>2457</v>
      </c>
      <c r="C15" s="57">
        <f>SUM(C11:C14)</f>
        <v>2278</v>
      </c>
      <c r="D15" s="57">
        <f>SUM(D11:D14)</f>
        <v>1638</v>
      </c>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13" t="s">
        <v>128</v>
      </c>
      <c r="B17" s="30">
        <v>10167</v>
      </c>
      <c r="C17" s="30">
        <v>10073</v>
      </c>
      <c r="D17" s="30">
        <v>9812</v>
      </c>
      <c r="E17" s="2"/>
      <c r="F17" s="2"/>
      <c r="G17" s="2"/>
      <c r="H17" s="2"/>
      <c r="I17" s="2"/>
      <c r="J17" s="2"/>
      <c r="K17" s="2"/>
      <c r="L17" s="2"/>
      <c r="M17" s="2"/>
      <c r="N17" s="2"/>
      <c r="O17" s="2"/>
      <c r="P17" s="2"/>
      <c r="Q17" s="2"/>
      <c r="R17" s="2"/>
      <c r="S17" s="2"/>
      <c r="T17" s="2"/>
      <c r="U17" s="2"/>
      <c r="V17" s="2"/>
      <c r="W17" s="2"/>
      <c r="X17" s="2"/>
      <c r="Y17" s="2"/>
      <c r="Z17" s="2"/>
    </row>
    <row r="18" spans="1:26" x14ac:dyDescent="0.2">
      <c r="A18" s="13" t="s">
        <v>129</v>
      </c>
      <c r="B18" s="30">
        <v>31</v>
      </c>
      <c r="C18" s="30">
        <v>31</v>
      </c>
      <c r="D18" s="30">
        <v>44</v>
      </c>
      <c r="E18" s="2"/>
      <c r="F18" s="2"/>
      <c r="G18" s="2"/>
      <c r="H18" s="2"/>
      <c r="I18" s="2"/>
      <c r="J18" s="2"/>
      <c r="K18" s="2"/>
      <c r="L18" s="2"/>
      <c r="M18" s="2"/>
      <c r="N18" s="2"/>
      <c r="O18" s="2"/>
      <c r="P18" s="2"/>
      <c r="Q18" s="2"/>
      <c r="R18" s="2"/>
      <c r="S18" s="2"/>
      <c r="T18" s="2"/>
      <c r="U18" s="2"/>
      <c r="V18" s="2"/>
      <c r="W18" s="2"/>
      <c r="X18" s="2"/>
      <c r="Y18" s="2"/>
      <c r="Z18" s="2"/>
    </row>
    <row r="19" spans="1:26" x14ac:dyDescent="0.2">
      <c r="A19" s="13" t="s">
        <v>130</v>
      </c>
      <c r="B19" s="30">
        <v>7736</v>
      </c>
      <c r="C19" s="30">
        <v>7739</v>
      </c>
      <c r="D19" s="30">
        <v>7753</v>
      </c>
      <c r="E19" s="2"/>
      <c r="F19" s="2"/>
      <c r="G19" s="2"/>
      <c r="H19" s="2"/>
      <c r="I19" s="2"/>
      <c r="J19" s="2"/>
      <c r="K19" s="2"/>
      <c r="L19" s="2"/>
      <c r="M19" s="2"/>
      <c r="N19" s="2"/>
      <c r="O19" s="2"/>
      <c r="P19" s="2"/>
      <c r="Q19" s="2"/>
      <c r="R19" s="2"/>
      <c r="S19" s="2"/>
      <c r="T19" s="2"/>
      <c r="U19" s="2"/>
      <c r="V19" s="2"/>
      <c r="W19" s="2"/>
      <c r="X19" s="2"/>
      <c r="Y19" s="2"/>
      <c r="Z19" s="2"/>
    </row>
    <row r="20" spans="1:26" x14ac:dyDescent="0.2">
      <c r="A20" s="13" t="s">
        <v>131</v>
      </c>
      <c r="B20" s="30">
        <v>967</v>
      </c>
      <c r="C20" s="30">
        <v>1020</v>
      </c>
      <c r="D20" s="30">
        <v>1182</v>
      </c>
      <c r="E20" s="2"/>
      <c r="F20" s="2"/>
      <c r="G20" s="2"/>
      <c r="H20" s="2"/>
      <c r="I20" s="2"/>
      <c r="J20" s="2"/>
      <c r="K20" s="2"/>
      <c r="L20" s="2"/>
      <c r="M20" s="2"/>
      <c r="N20" s="2"/>
      <c r="O20" s="2"/>
      <c r="P20" s="2"/>
      <c r="Q20" s="2"/>
      <c r="R20" s="2"/>
      <c r="S20" s="2"/>
      <c r="T20" s="2"/>
      <c r="U20" s="2"/>
      <c r="V20" s="2"/>
      <c r="W20" s="2"/>
      <c r="X20" s="2"/>
      <c r="Y20" s="2"/>
      <c r="Z20" s="2"/>
    </row>
    <row r="21" spans="1:26" x14ac:dyDescent="0.2">
      <c r="A21" s="13" t="s">
        <v>132</v>
      </c>
      <c r="B21" s="30">
        <v>3339</v>
      </c>
      <c r="C21" s="30">
        <v>3395</v>
      </c>
      <c r="D21" s="30">
        <v>276</v>
      </c>
      <c r="E21" s="2"/>
      <c r="F21" s="2"/>
      <c r="G21" s="2"/>
      <c r="H21" s="2"/>
      <c r="I21" s="2"/>
      <c r="J21" s="2"/>
      <c r="K21" s="2"/>
      <c r="L21" s="2"/>
      <c r="M21" s="2"/>
      <c r="N21" s="2"/>
      <c r="O21" s="2"/>
      <c r="P21" s="2"/>
      <c r="Q21" s="2"/>
      <c r="R21" s="2"/>
      <c r="S21" s="2"/>
      <c r="T21" s="2"/>
      <c r="U21" s="2"/>
      <c r="V21" s="2"/>
      <c r="W21" s="2"/>
      <c r="X21" s="2"/>
      <c r="Y21" s="2"/>
      <c r="Z21" s="2"/>
    </row>
    <row r="22" spans="1:26" x14ac:dyDescent="0.2">
      <c r="A22" s="13" t="s">
        <v>133</v>
      </c>
      <c r="B22" s="30">
        <v>49</v>
      </c>
      <c r="C22" s="30">
        <v>50</v>
      </c>
      <c r="D22" s="30">
        <v>51</v>
      </c>
      <c r="E22" s="2"/>
      <c r="F22" s="2"/>
      <c r="G22" s="2"/>
      <c r="H22" s="2"/>
      <c r="I22" s="2"/>
      <c r="J22" s="2"/>
      <c r="K22" s="2"/>
      <c r="L22" s="2"/>
      <c r="M22" s="2"/>
      <c r="N22" s="2"/>
      <c r="O22" s="2"/>
      <c r="P22" s="2"/>
      <c r="Q22" s="2"/>
      <c r="R22" s="2"/>
      <c r="S22" s="2"/>
      <c r="T22" s="2"/>
      <c r="U22" s="2"/>
      <c r="V22" s="2"/>
      <c r="W22" s="2"/>
      <c r="X22" s="2"/>
      <c r="Y22" s="2"/>
      <c r="Z22" s="2"/>
    </row>
    <row r="23" spans="1:26" x14ac:dyDescent="0.2">
      <c r="A23" s="13" t="s">
        <v>134</v>
      </c>
      <c r="B23" s="58">
        <f>SUM(B15:B22)</f>
        <v>24746</v>
      </c>
      <c r="C23" s="58">
        <f>SUM(C15:C22)</f>
        <v>24586</v>
      </c>
      <c r="D23" s="58">
        <f>SUM(D15:D22)</f>
        <v>20756</v>
      </c>
      <c r="E23" s="2"/>
      <c r="F23" s="2"/>
      <c r="G23" s="2"/>
      <c r="H23" s="2"/>
      <c r="I23" s="2"/>
      <c r="J23" s="2"/>
      <c r="K23" s="2"/>
      <c r="L23" s="2"/>
      <c r="M23" s="2"/>
      <c r="N23" s="2"/>
      <c r="O23" s="2"/>
      <c r="P23" s="2"/>
      <c r="Q23" s="2"/>
      <c r="R23" s="2"/>
      <c r="S23" s="2"/>
      <c r="T23" s="2"/>
      <c r="U23" s="2"/>
      <c r="V23" s="2"/>
      <c r="W23" s="2"/>
      <c r="X23" s="2"/>
      <c r="Y23" s="2"/>
      <c r="Z23" s="2"/>
    </row>
    <row r="24" spans="1:26"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x14ac:dyDescent="0.2">
      <c r="A25" s="56" t="s">
        <v>135</v>
      </c>
      <c r="B25" s="2"/>
      <c r="C25" s="2"/>
      <c r="D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13" t="s">
        <v>136</v>
      </c>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13" t="s">
        <v>137</v>
      </c>
      <c r="B28" s="15">
        <v>728</v>
      </c>
      <c r="C28" s="15">
        <v>762</v>
      </c>
      <c r="D28" s="15">
        <v>630</v>
      </c>
      <c r="E28" s="2"/>
      <c r="F28" s="2"/>
      <c r="G28" s="2"/>
      <c r="H28" s="2"/>
      <c r="I28" s="2"/>
      <c r="J28" s="2"/>
      <c r="K28" s="2"/>
      <c r="L28" s="2"/>
      <c r="M28" s="2"/>
      <c r="N28" s="2"/>
      <c r="O28" s="2"/>
      <c r="P28" s="2"/>
      <c r="Q28" s="2"/>
      <c r="R28" s="2"/>
      <c r="S28" s="2"/>
      <c r="T28" s="2"/>
      <c r="U28" s="2"/>
      <c r="V28" s="2"/>
      <c r="W28" s="2"/>
      <c r="X28" s="2"/>
      <c r="Y28" s="2"/>
      <c r="Z28" s="2"/>
    </row>
    <row r="29" spans="1:26" x14ac:dyDescent="0.2">
      <c r="A29" s="13" t="s">
        <v>138</v>
      </c>
      <c r="B29" s="30">
        <v>7</v>
      </c>
      <c r="C29" s="30">
        <v>7</v>
      </c>
      <c r="D29" s="30">
        <v>16</v>
      </c>
      <c r="E29" s="2"/>
      <c r="F29" s="2"/>
      <c r="G29" s="2"/>
      <c r="H29" s="2"/>
      <c r="I29" s="2"/>
      <c r="J29" s="2"/>
      <c r="K29" s="2"/>
      <c r="L29" s="2"/>
      <c r="M29" s="2"/>
      <c r="N29" s="2"/>
      <c r="O29" s="2"/>
      <c r="P29" s="2"/>
      <c r="Q29" s="2"/>
      <c r="R29" s="2"/>
      <c r="S29" s="2"/>
      <c r="T29" s="2"/>
      <c r="U29" s="2"/>
      <c r="V29" s="2"/>
      <c r="W29" s="2"/>
      <c r="X29" s="2"/>
      <c r="Y29" s="2"/>
      <c r="Z29" s="2"/>
    </row>
    <row r="30" spans="1:26" x14ac:dyDescent="0.2">
      <c r="A30" s="13" t="s">
        <v>139</v>
      </c>
      <c r="B30" s="30">
        <v>194</v>
      </c>
      <c r="C30" s="30">
        <v>160</v>
      </c>
      <c r="D30" s="30">
        <v>230</v>
      </c>
      <c r="E30" s="2"/>
      <c r="F30" s="2"/>
      <c r="G30" s="2"/>
      <c r="H30" s="2"/>
      <c r="I30" s="2"/>
      <c r="J30" s="2"/>
      <c r="K30" s="2"/>
      <c r="L30" s="2"/>
      <c r="M30" s="2"/>
      <c r="N30" s="2"/>
      <c r="O30" s="2"/>
      <c r="P30" s="2"/>
      <c r="Q30" s="2"/>
      <c r="R30" s="2"/>
      <c r="S30" s="2"/>
      <c r="T30" s="2"/>
      <c r="U30" s="2"/>
      <c r="V30" s="2"/>
      <c r="W30" s="2"/>
      <c r="X30" s="2"/>
      <c r="Y30" s="2"/>
      <c r="Z30" s="2"/>
    </row>
    <row r="31" spans="1:26" x14ac:dyDescent="0.2">
      <c r="A31" s="13" t="s">
        <v>140</v>
      </c>
      <c r="B31" s="30">
        <v>135</v>
      </c>
      <c r="C31" s="30">
        <v>131</v>
      </c>
      <c r="D31" s="30">
        <v>137</v>
      </c>
      <c r="E31" s="2"/>
      <c r="F31" s="2"/>
      <c r="G31" s="2"/>
      <c r="H31" s="2"/>
      <c r="I31" s="2"/>
      <c r="J31" s="2"/>
      <c r="K31" s="2"/>
      <c r="L31" s="2"/>
      <c r="M31" s="2"/>
      <c r="N31" s="2"/>
      <c r="O31" s="2"/>
      <c r="P31" s="2"/>
      <c r="Q31" s="2"/>
      <c r="R31" s="2"/>
      <c r="S31" s="2"/>
      <c r="T31" s="2"/>
      <c r="U31" s="2"/>
      <c r="V31" s="2"/>
      <c r="W31" s="2"/>
      <c r="X31" s="2"/>
      <c r="Y31" s="2"/>
      <c r="Z31" s="2"/>
    </row>
    <row r="32" spans="1:26" x14ac:dyDescent="0.2">
      <c r="A32" s="13" t="s">
        <v>141</v>
      </c>
      <c r="B32" s="30">
        <v>263</v>
      </c>
      <c r="C32" s="30">
        <v>268</v>
      </c>
      <c r="D32" s="30">
        <v>273</v>
      </c>
      <c r="E32" s="2"/>
      <c r="F32" s="2"/>
      <c r="G32" s="2"/>
      <c r="H32" s="2"/>
      <c r="I32" s="2"/>
      <c r="J32" s="2"/>
      <c r="K32" s="2"/>
      <c r="L32" s="2"/>
      <c r="M32" s="2"/>
      <c r="N32" s="2"/>
      <c r="O32" s="2"/>
      <c r="P32" s="2"/>
      <c r="Q32" s="2"/>
      <c r="R32" s="2"/>
      <c r="S32" s="2"/>
      <c r="T32" s="2"/>
      <c r="U32" s="2"/>
      <c r="V32" s="2"/>
      <c r="W32" s="2"/>
      <c r="X32" s="2"/>
      <c r="Y32" s="2"/>
      <c r="Z32" s="2"/>
    </row>
    <row r="33" spans="1:26" x14ac:dyDescent="0.2">
      <c r="A33" s="13" t="s">
        <v>126</v>
      </c>
      <c r="B33" s="37">
        <v>180</v>
      </c>
      <c r="C33" s="37">
        <v>170</v>
      </c>
      <c r="D33" s="37">
        <v>182</v>
      </c>
      <c r="E33" s="2"/>
      <c r="F33" s="2"/>
      <c r="G33" s="2"/>
      <c r="H33" s="2"/>
      <c r="I33" s="2"/>
      <c r="J33" s="2"/>
      <c r="K33" s="2"/>
      <c r="L33" s="2"/>
      <c r="M33" s="2"/>
      <c r="N33" s="2"/>
      <c r="O33" s="2"/>
      <c r="P33" s="2"/>
      <c r="Q33" s="2"/>
      <c r="R33" s="2"/>
      <c r="S33" s="2"/>
      <c r="T33" s="2"/>
      <c r="U33" s="2"/>
      <c r="V33" s="2"/>
      <c r="W33" s="2"/>
      <c r="X33" s="2"/>
      <c r="Y33" s="2"/>
      <c r="Z33" s="2"/>
    </row>
    <row r="34" spans="1:26" x14ac:dyDescent="0.2">
      <c r="A34" s="13" t="s">
        <v>142</v>
      </c>
      <c r="B34" s="57">
        <f>SUM(B28:B33)</f>
        <v>1507</v>
      </c>
      <c r="C34" s="57">
        <f>SUM(C28:C33)</f>
        <v>1498</v>
      </c>
      <c r="D34" s="57">
        <f>SUM(D28:D33)</f>
        <v>1468</v>
      </c>
      <c r="E34" s="2"/>
      <c r="F34" s="2"/>
      <c r="G34" s="2"/>
      <c r="H34" s="2"/>
      <c r="I34" s="2"/>
      <c r="J34" s="2"/>
      <c r="K34" s="2"/>
      <c r="L34" s="2"/>
      <c r="M34" s="2"/>
      <c r="N34" s="2"/>
      <c r="O34" s="2"/>
      <c r="P34" s="2"/>
      <c r="Q34" s="2"/>
      <c r="R34" s="2"/>
      <c r="S34" s="2"/>
      <c r="T34" s="2"/>
      <c r="U34" s="2"/>
      <c r="V34" s="2"/>
      <c r="W34" s="2"/>
      <c r="X34" s="2"/>
      <c r="Y34" s="2"/>
      <c r="Z34" s="2"/>
    </row>
    <row r="35" spans="1:26"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x14ac:dyDescent="0.2">
      <c r="A36" s="13" t="s">
        <v>143</v>
      </c>
      <c r="B36" s="30">
        <v>10875</v>
      </c>
      <c r="C36" s="30">
        <v>10871</v>
      </c>
      <c r="D36" s="30">
        <v>10870</v>
      </c>
      <c r="E36" s="2"/>
      <c r="F36" s="2"/>
      <c r="G36" s="2"/>
      <c r="H36" s="2"/>
      <c r="I36" s="2"/>
      <c r="J36" s="2"/>
      <c r="K36" s="2"/>
      <c r="L36" s="2"/>
      <c r="M36" s="2"/>
      <c r="N36" s="2"/>
      <c r="O36" s="2"/>
      <c r="P36" s="2"/>
      <c r="Q36" s="2"/>
      <c r="R36" s="2"/>
      <c r="S36" s="2"/>
      <c r="T36" s="2"/>
      <c r="U36" s="2"/>
      <c r="V36" s="2"/>
      <c r="W36" s="2"/>
      <c r="X36" s="2"/>
      <c r="Y36" s="2"/>
      <c r="Z36" s="2"/>
    </row>
    <row r="37" spans="1:26" x14ac:dyDescent="0.2">
      <c r="A37" s="13" t="s">
        <v>144</v>
      </c>
      <c r="B37" s="30">
        <v>1010</v>
      </c>
      <c r="C37" s="30">
        <v>1027</v>
      </c>
      <c r="D37" s="30">
        <v>942</v>
      </c>
      <c r="E37" s="2"/>
      <c r="F37" s="2"/>
      <c r="G37" s="2"/>
      <c r="H37" s="2"/>
      <c r="I37" s="2"/>
      <c r="J37" s="2"/>
      <c r="K37" s="2"/>
      <c r="L37" s="2"/>
      <c r="M37" s="2"/>
      <c r="N37" s="2"/>
      <c r="O37" s="2"/>
      <c r="P37" s="2"/>
      <c r="Q37" s="2"/>
      <c r="R37" s="2"/>
      <c r="S37" s="2"/>
      <c r="T37" s="2"/>
      <c r="U37" s="2"/>
      <c r="V37" s="2"/>
      <c r="W37" s="2"/>
      <c r="X37" s="2"/>
      <c r="Y37" s="2"/>
      <c r="Z37" s="2"/>
    </row>
    <row r="38" spans="1:26" x14ac:dyDescent="0.2">
      <c r="A38" s="13" t="s">
        <v>145</v>
      </c>
      <c r="B38" s="37">
        <v>630</v>
      </c>
      <c r="C38" s="37">
        <v>637</v>
      </c>
      <c r="D38" s="37">
        <v>696</v>
      </c>
      <c r="E38" s="2"/>
      <c r="F38" s="2"/>
      <c r="G38" s="2"/>
      <c r="H38" s="2"/>
      <c r="I38" s="2"/>
      <c r="J38" s="2"/>
      <c r="K38" s="2"/>
      <c r="L38" s="2"/>
      <c r="M38" s="2"/>
      <c r="N38" s="2"/>
      <c r="O38" s="2"/>
      <c r="P38" s="2"/>
      <c r="Q38" s="2"/>
      <c r="R38" s="2"/>
      <c r="S38" s="2"/>
      <c r="T38" s="2"/>
      <c r="U38" s="2"/>
      <c r="V38" s="2"/>
      <c r="W38" s="2"/>
      <c r="X38" s="2"/>
      <c r="Y38" s="2"/>
      <c r="Z38" s="2"/>
    </row>
    <row r="39" spans="1:26" x14ac:dyDescent="0.2">
      <c r="A39" s="13" t="s">
        <v>146</v>
      </c>
      <c r="B39" s="57">
        <f>SUM(B34:B38)</f>
        <v>14022</v>
      </c>
      <c r="C39" s="57">
        <f>SUM(C34:C38)</f>
        <v>14033</v>
      </c>
      <c r="D39" s="57">
        <f>SUM(D34:D38)</f>
        <v>13976</v>
      </c>
      <c r="E39" s="2"/>
      <c r="F39" s="2"/>
      <c r="G39" s="2"/>
      <c r="H39" s="2"/>
      <c r="I39" s="2"/>
      <c r="J39" s="2"/>
      <c r="K39" s="2"/>
      <c r="L39" s="2"/>
      <c r="M39" s="2"/>
      <c r="N39" s="2"/>
      <c r="O39" s="2"/>
      <c r="P39" s="2"/>
      <c r="Q39" s="2"/>
      <c r="R39" s="2"/>
      <c r="S39" s="2"/>
      <c r="T39" s="2"/>
      <c r="U39" s="2"/>
      <c r="V39" s="2"/>
      <c r="W39" s="2"/>
      <c r="X39" s="2"/>
      <c r="Y39" s="2"/>
      <c r="Z39" s="2"/>
    </row>
    <row r="40" spans="1:26"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x14ac:dyDescent="0.2">
      <c r="A41" s="13" t="s">
        <v>147</v>
      </c>
      <c r="B41" s="37">
        <v>10724</v>
      </c>
      <c r="C41" s="37">
        <v>10553</v>
      </c>
      <c r="D41" s="37">
        <v>6780</v>
      </c>
      <c r="E41" s="2"/>
      <c r="F41" s="2"/>
      <c r="G41" s="2"/>
      <c r="H41" s="2"/>
      <c r="I41" s="2"/>
      <c r="J41" s="2"/>
      <c r="K41" s="2"/>
      <c r="L41" s="2"/>
      <c r="M41" s="2"/>
      <c r="N41" s="2"/>
      <c r="O41" s="2"/>
      <c r="P41" s="2"/>
      <c r="Q41" s="2"/>
      <c r="R41" s="2"/>
      <c r="S41" s="2"/>
      <c r="T41" s="2"/>
      <c r="U41" s="2"/>
      <c r="V41" s="2"/>
      <c r="W41" s="2"/>
      <c r="X41" s="2"/>
      <c r="Y41" s="2"/>
      <c r="Z41" s="2"/>
    </row>
    <row r="42" spans="1:26" x14ac:dyDescent="0.2">
      <c r="A42" s="13" t="s">
        <v>148</v>
      </c>
      <c r="B42" s="58">
        <f>B39+B41</f>
        <v>24746</v>
      </c>
      <c r="C42" s="58">
        <f>C39+C41</f>
        <v>24586</v>
      </c>
      <c r="D42" s="58">
        <f>D39+D41</f>
        <v>20756</v>
      </c>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36" customHeight="1" x14ac:dyDescent="0.2">
      <c r="A44" s="70" t="s">
        <v>149</v>
      </c>
      <c r="B44" s="72"/>
      <c r="C44" s="72"/>
      <c r="D44" s="7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4">
    <mergeCell ref="A1:D1"/>
    <mergeCell ref="A2:D2"/>
    <mergeCell ref="A3:D3"/>
    <mergeCell ref="A44:D44"/>
  </mergeCells>
  <pageMargins left="0.7" right="0.7" top="0.75" bottom="0.75" header="0.3" footer="0.3"/>
  <pageSetup scale="8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topLeftCell="A10" workbookViewId="0">
      <selection activeCell="B27" sqref="B26:B27"/>
    </sheetView>
  </sheetViews>
  <sheetFormatPr defaultColWidth="21.5" defaultRowHeight="12.75" x14ac:dyDescent="0.2"/>
  <cols>
    <col min="1" max="1" width="81.5" style="3" customWidth="1"/>
    <col min="2" max="2" width="15" style="3" customWidth="1"/>
    <col min="3" max="3" width="15.33203125" style="3" customWidth="1"/>
    <col min="4" max="4" width="14.83203125" style="3" customWidth="1"/>
    <col min="5" max="5" width="13.5" style="3" customWidth="1"/>
    <col min="6" max="6" width="15.5" style="3" customWidth="1"/>
    <col min="7" max="7" width="0.6640625" style="3" customWidth="1"/>
    <col min="8" max="16384" width="21.5" style="3"/>
  </cols>
  <sheetData>
    <row r="1" spans="1:6" ht="13.5" x14ac:dyDescent="0.25">
      <c r="A1" s="82" t="s">
        <v>82</v>
      </c>
      <c r="B1" s="72"/>
      <c r="C1" s="72"/>
      <c r="D1" s="72"/>
      <c r="E1" s="72"/>
      <c r="F1" s="72"/>
    </row>
    <row r="2" spans="1:6" x14ac:dyDescent="0.2">
      <c r="A2" s="76" t="s">
        <v>150</v>
      </c>
      <c r="B2" s="72"/>
      <c r="C2" s="72"/>
      <c r="D2" s="72"/>
      <c r="E2" s="72"/>
      <c r="F2" s="72"/>
    </row>
    <row r="3" spans="1:6" x14ac:dyDescent="0.2">
      <c r="A3" s="83" t="s">
        <v>84</v>
      </c>
      <c r="B3" s="72"/>
      <c r="C3" s="72"/>
      <c r="D3" s="72"/>
      <c r="E3" s="72"/>
      <c r="F3" s="72"/>
    </row>
    <row r="4" spans="1:6" x14ac:dyDescent="0.2">
      <c r="A4" s="2"/>
    </row>
    <row r="5" spans="1:6" x14ac:dyDescent="0.2">
      <c r="A5" s="2"/>
      <c r="B5" s="83" t="s">
        <v>85</v>
      </c>
      <c r="C5" s="72"/>
      <c r="D5" s="77"/>
      <c r="E5" s="77"/>
      <c r="F5" s="77"/>
    </row>
    <row r="6" spans="1:6" ht="25.5" x14ac:dyDescent="0.2">
      <c r="A6" s="2"/>
      <c r="B6" s="59" t="s">
        <v>87</v>
      </c>
      <c r="C6" s="59" t="s">
        <v>88</v>
      </c>
      <c r="D6" s="59" t="s">
        <v>89</v>
      </c>
      <c r="E6" s="59" t="s">
        <v>90</v>
      </c>
      <c r="F6" s="59" t="s">
        <v>87</v>
      </c>
    </row>
    <row r="7" spans="1:6" ht="14.25" x14ac:dyDescent="0.2">
      <c r="A7" s="48" t="s">
        <v>119</v>
      </c>
      <c r="B7" s="49" t="s">
        <v>92</v>
      </c>
      <c r="C7" s="49" t="s">
        <v>92</v>
      </c>
      <c r="D7" s="49" t="s">
        <v>151</v>
      </c>
      <c r="E7" s="49" t="s">
        <v>152</v>
      </c>
      <c r="F7" s="49" t="s">
        <v>95</v>
      </c>
    </row>
    <row r="8" spans="1:6" x14ac:dyDescent="0.2">
      <c r="A8" s="2"/>
    </row>
    <row r="9" spans="1:6" x14ac:dyDescent="0.2">
      <c r="A9" s="13" t="s">
        <v>153</v>
      </c>
    </row>
    <row r="10" spans="1:6" x14ac:dyDescent="0.2">
      <c r="A10" s="50" t="s">
        <v>154</v>
      </c>
      <c r="B10" s="15">
        <v>1</v>
      </c>
      <c r="C10" s="15">
        <v>3323</v>
      </c>
      <c r="D10" s="15">
        <v>128</v>
      </c>
      <c r="E10" s="15">
        <v>156</v>
      </c>
      <c r="F10" s="15">
        <v>143</v>
      </c>
    </row>
    <row r="11" spans="1:6" ht="15.75" customHeight="1" x14ac:dyDescent="0.2">
      <c r="A11" s="50" t="s">
        <v>155</v>
      </c>
      <c r="B11" s="2"/>
      <c r="C11" s="2"/>
      <c r="D11" s="2"/>
      <c r="E11" s="2"/>
      <c r="F11" s="2"/>
    </row>
    <row r="12" spans="1:6" x14ac:dyDescent="0.2">
      <c r="A12" s="51" t="s">
        <v>100</v>
      </c>
      <c r="B12" s="30">
        <v>296</v>
      </c>
      <c r="C12" s="30">
        <v>294</v>
      </c>
      <c r="D12" s="30">
        <v>301</v>
      </c>
      <c r="E12" s="30">
        <v>310</v>
      </c>
      <c r="F12" s="30">
        <v>319</v>
      </c>
    </row>
    <row r="13" spans="1:6" x14ac:dyDescent="0.2">
      <c r="A13" s="51" t="s">
        <v>156</v>
      </c>
      <c r="B13" s="30">
        <v>34</v>
      </c>
      <c r="C13" s="30">
        <v>49</v>
      </c>
      <c r="D13" s="30">
        <v>47</v>
      </c>
      <c r="E13" s="30">
        <v>31</v>
      </c>
      <c r="F13" s="30">
        <v>43</v>
      </c>
    </row>
    <row r="14" spans="1:6" x14ac:dyDescent="0.2">
      <c r="A14" s="51" t="s">
        <v>107</v>
      </c>
      <c r="B14" s="30">
        <v>0</v>
      </c>
      <c r="C14" s="30">
        <v>55</v>
      </c>
      <c r="D14" s="30">
        <v>0</v>
      </c>
      <c r="E14" s="30">
        <v>40</v>
      </c>
      <c r="F14" s="30">
        <v>0</v>
      </c>
    </row>
    <row r="15" spans="1:6" x14ac:dyDescent="0.2">
      <c r="A15" s="51" t="s">
        <v>108</v>
      </c>
      <c r="B15" s="30">
        <v>171</v>
      </c>
      <c r="C15" s="30">
        <v>0</v>
      </c>
      <c r="D15" s="30">
        <v>0</v>
      </c>
      <c r="E15" s="30">
        <v>0</v>
      </c>
      <c r="F15" s="30">
        <v>0</v>
      </c>
    </row>
    <row r="16" spans="1:6" x14ac:dyDescent="0.2">
      <c r="A16" s="51" t="s">
        <v>157</v>
      </c>
      <c r="B16" s="30">
        <v>5</v>
      </c>
      <c r="C16" s="30">
        <v>6</v>
      </c>
      <c r="D16" s="30">
        <v>5</v>
      </c>
      <c r="E16" s="30">
        <v>5</v>
      </c>
      <c r="F16" s="30">
        <v>5</v>
      </c>
    </row>
    <row r="17" spans="1:6" x14ac:dyDescent="0.2">
      <c r="A17" s="51" t="s">
        <v>158</v>
      </c>
      <c r="B17" s="30">
        <v>12</v>
      </c>
      <c r="C17" s="30">
        <v>-29</v>
      </c>
      <c r="D17" s="30">
        <v>23</v>
      </c>
      <c r="E17" s="30">
        <v>0</v>
      </c>
      <c r="F17" s="30">
        <v>4</v>
      </c>
    </row>
    <row r="18" spans="1:6" x14ac:dyDescent="0.2">
      <c r="A18" s="51" t="s">
        <v>159</v>
      </c>
      <c r="B18" s="30">
        <v>15</v>
      </c>
      <c r="C18" s="30">
        <v>-3207</v>
      </c>
      <c r="D18" s="30">
        <v>81</v>
      </c>
      <c r="E18" s="30">
        <v>20</v>
      </c>
      <c r="F18" s="30">
        <v>62</v>
      </c>
    </row>
    <row r="19" spans="1:6" x14ac:dyDescent="0.2">
      <c r="A19" s="51" t="s">
        <v>160</v>
      </c>
      <c r="B19" s="30">
        <v>0</v>
      </c>
      <c r="C19" s="30">
        <v>0</v>
      </c>
      <c r="D19" s="30">
        <v>0</v>
      </c>
      <c r="E19" s="30">
        <v>-1</v>
      </c>
      <c r="F19" s="30">
        <v>0</v>
      </c>
    </row>
    <row r="20" spans="1:6" x14ac:dyDescent="0.2">
      <c r="A20" s="51" t="s">
        <v>109</v>
      </c>
      <c r="B20" s="30">
        <v>2</v>
      </c>
      <c r="C20" s="30">
        <v>3</v>
      </c>
      <c r="D20" s="30">
        <v>-9</v>
      </c>
      <c r="E20" s="30">
        <v>6</v>
      </c>
      <c r="F20" s="30">
        <v>-4</v>
      </c>
    </row>
    <row r="21" spans="1:6" x14ac:dyDescent="0.2">
      <c r="A21" s="51" t="s">
        <v>161</v>
      </c>
      <c r="B21" s="2"/>
      <c r="C21" s="2"/>
      <c r="D21" s="2"/>
      <c r="E21" s="2"/>
      <c r="F21" s="2"/>
    </row>
    <row r="22" spans="1:6" x14ac:dyDescent="0.2">
      <c r="A22" s="60" t="s">
        <v>162</v>
      </c>
      <c r="B22" s="30">
        <v>-98</v>
      </c>
      <c r="C22" s="30">
        <v>43</v>
      </c>
      <c r="D22" s="30">
        <v>-44</v>
      </c>
      <c r="E22" s="30">
        <v>-25</v>
      </c>
      <c r="F22" s="30">
        <v>85</v>
      </c>
    </row>
    <row r="23" spans="1:6" x14ac:dyDescent="0.2">
      <c r="A23" s="60" t="s">
        <v>163</v>
      </c>
      <c r="B23" s="30">
        <v>15</v>
      </c>
      <c r="C23" s="30">
        <v>10</v>
      </c>
      <c r="D23" s="30">
        <v>-35</v>
      </c>
      <c r="E23" s="30">
        <v>-5</v>
      </c>
      <c r="F23" s="30">
        <v>0</v>
      </c>
    </row>
    <row r="24" spans="1:6" x14ac:dyDescent="0.2">
      <c r="A24" s="60" t="s">
        <v>164</v>
      </c>
      <c r="B24" s="30">
        <v>21</v>
      </c>
      <c r="C24" s="30">
        <v>5</v>
      </c>
      <c r="D24" s="30">
        <v>48</v>
      </c>
      <c r="E24" s="30">
        <v>84</v>
      </c>
      <c r="F24" s="30">
        <v>-33</v>
      </c>
    </row>
    <row r="25" spans="1:6" x14ac:dyDescent="0.2">
      <c r="A25" s="60" t="s">
        <v>165</v>
      </c>
      <c r="B25" s="30">
        <v>63</v>
      </c>
      <c r="C25" s="30">
        <v>29</v>
      </c>
      <c r="D25" s="30">
        <v>46</v>
      </c>
      <c r="E25" s="30">
        <v>-4</v>
      </c>
      <c r="F25" s="30">
        <v>-21</v>
      </c>
    </row>
    <row r="26" spans="1:6" x14ac:dyDescent="0.2">
      <c r="A26" s="60" t="s">
        <v>166</v>
      </c>
      <c r="B26" s="37">
        <v>38</v>
      </c>
      <c r="C26" s="37">
        <v>-25</v>
      </c>
      <c r="D26" s="37">
        <v>-81</v>
      </c>
      <c r="E26" s="37">
        <v>14</v>
      </c>
      <c r="F26" s="37">
        <v>42</v>
      </c>
    </row>
    <row r="27" spans="1:6" x14ac:dyDescent="0.2">
      <c r="A27" s="13" t="s">
        <v>167</v>
      </c>
      <c r="B27" s="57">
        <f>SUM(B10:B26)</f>
        <v>575</v>
      </c>
      <c r="C27" s="57">
        <f>SUM(C10:C26)</f>
        <v>556</v>
      </c>
      <c r="D27" s="57">
        <f>SUM(D10:D26)</f>
        <v>510</v>
      </c>
      <c r="E27" s="57">
        <f>SUM(E10:E26)</f>
        <v>631</v>
      </c>
      <c r="F27" s="57">
        <f>SUM(F10:F26)</f>
        <v>645</v>
      </c>
    </row>
    <row r="28" spans="1:6" x14ac:dyDescent="0.2">
      <c r="A28" s="2"/>
      <c r="B28" s="2"/>
      <c r="C28" s="2"/>
      <c r="D28" s="2"/>
      <c r="E28" s="2"/>
      <c r="F28" s="2"/>
    </row>
    <row r="29" spans="1:6" x14ac:dyDescent="0.2">
      <c r="A29" s="13" t="s">
        <v>168</v>
      </c>
      <c r="B29" s="2"/>
      <c r="C29" s="2"/>
      <c r="D29" s="2"/>
      <c r="E29" s="2"/>
      <c r="F29" s="2"/>
    </row>
    <row r="30" spans="1:6" x14ac:dyDescent="0.2">
      <c r="A30" s="50" t="s">
        <v>169</v>
      </c>
      <c r="B30" s="30">
        <v>-328</v>
      </c>
      <c r="C30" s="30">
        <v>-330</v>
      </c>
      <c r="D30" s="30">
        <v>-297</v>
      </c>
      <c r="E30" s="30">
        <v>-367</v>
      </c>
      <c r="F30" s="30">
        <v>-364</v>
      </c>
    </row>
    <row r="31" spans="1:6" x14ac:dyDescent="0.2">
      <c r="A31" s="50" t="s">
        <v>170</v>
      </c>
      <c r="B31" s="30">
        <v>-83</v>
      </c>
      <c r="C31" s="30">
        <v>0</v>
      </c>
      <c r="D31" s="30">
        <v>0</v>
      </c>
      <c r="E31" s="30">
        <v>0</v>
      </c>
      <c r="F31" s="30">
        <v>0</v>
      </c>
    </row>
    <row r="32" spans="1:6" x14ac:dyDescent="0.2">
      <c r="A32" s="50" t="s">
        <v>171</v>
      </c>
      <c r="B32" s="30">
        <v>0</v>
      </c>
      <c r="C32" s="30">
        <v>2</v>
      </c>
      <c r="D32" s="30">
        <v>-828</v>
      </c>
      <c r="E32" s="30">
        <v>839</v>
      </c>
      <c r="F32" s="30">
        <v>0</v>
      </c>
    </row>
    <row r="33" spans="1:6" x14ac:dyDescent="0.2">
      <c r="A33" s="50" t="s">
        <v>172</v>
      </c>
      <c r="B33" s="30">
        <v>1</v>
      </c>
      <c r="C33" s="30">
        <v>1</v>
      </c>
      <c r="D33" s="30">
        <v>0</v>
      </c>
      <c r="E33" s="30">
        <v>1</v>
      </c>
      <c r="F33" s="30">
        <v>0</v>
      </c>
    </row>
    <row r="34" spans="1:6" x14ac:dyDescent="0.2">
      <c r="A34" s="50" t="s">
        <v>126</v>
      </c>
      <c r="B34" s="30">
        <v>-14</v>
      </c>
      <c r="C34" s="30">
        <v>0</v>
      </c>
      <c r="D34" s="30">
        <v>0</v>
      </c>
      <c r="E34" s="30">
        <v>0</v>
      </c>
      <c r="F34" s="30">
        <v>0</v>
      </c>
    </row>
    <row r="35" spans="1:6" x14ac:dyDescent="0.2">
      <c r="A35" s="13" t="s">
        <v>173</v>
      </c>
      <c r="B35" s="57">
        <f>SUM(B30:B34)</f>
        <v>-424</v>
      </c>
      <c r="C35" s="57">
        <f>SUM(C30:C34)</f>
        <v>-327</v>
      </c>
      <c r="D35" s="57">
        <f>SUM(D30:D34)</f>
        <v>-1125</v>
      </c>
      <c r="E35" s="57">
        <f>SUM(E30:E34)</f>
        <v>473</v>
      </c>
      <c r="F35" s="57">
        <f>SUM(F30:F34)</f>
        <v>-364</v>
      </c>
    </row>
    <row r="36" spans="1:6" x14ac:dyDescent="0.2">
      <c r="A36" s="2"/>
      <c r="B36" s="2"/>
      <c r="C36" s="2"/>
      <c r="D36" s="2"/>
      <c r="E36" s="2"/>
      <c r="F36" s="2"/>
    </row>
    <row r="37" spans="1:6" x14ac:dyDescent="0.2">
      <c r="A37" s="13" t="s">
        <v>174</v>
      </c>
      <c r="B37" s="2"/>
      <c r="C37" s="2"/>
      <c r="D37" s="2"/>
      <c r="E37" s="2"/>
      <c r="F37" s="2"/>
    </row>
    <row r="38" spans="1:6" x14ac:dyDescent="0.2">
      <c r="A38" s="50" t="s">
        <v>175</v>
      </c>
      <c r="B38" s="30">
        <v>-1</v>
      </c>
      <c r="C38" s="30">
        <v>885</v>
      </c>
      <c r="D38" s="30">
        <v>765</v>
      </c>
      <c r="E38" s="30">
        <v>-1</v>
      </c>
      <c r="F38" s="30">
        <v>0</v>
      </c>
    </row>
    <row r="39" spans="1:6" x14ac:dyDescent="0.2">
      <c r="A39" s="50" t="s">
        <v>176</v>
      </c>
      <c r="B39" s="30">
        <v>-4</v>
      </c>
      <c r="C39" s="30">
        <v>-949</v>
      </c>
      <c r="D39" s="30">
        <v>-1</v>
      </c>
      <c r="E39" s="30">
        <v>-815</v>
      </c>
      <c r="F39" s="30">
        <v>-2</v>
      </c>
    </row>
    <row r="40" spans="1:6" x14ac:dyDescent="0.2">
      <c r="A40" s="13" t="s">
        <v>177</v>
      </c>
      <c r="B40" s="57">
        <f>B38+B39</f>
        <v>-5</v>
      </c>
      <c r="C40" s="57">
        <f>C38+C39</f>
        <v>-64</v>
      </c>
      <c r="D40" s="57">
        <f>D38+D39</f>
        <v>764</v>
      </c>
      <c r="E40" s="57">
        <f>E38+E39</f>
        <v>-816</v>
      </c>
      <c r="F40" s="57">
        <f>F38+F39</f>
        <v>-2</v>
      </c>
    </row>
    <row r="41" spans="1:6" x14ac:dyDescent="0.2">
      <c r="A41" s="2"/>
      <c r="B41" s="2"/>
      <c r="C41" s="2"/>
      <c r="D41" s="2"/>
      <c r="E41" s="2"/>
      <c r="F41" s="2"/>
    </row>
    <row r="42" spans="1:6" x14ac:dyDescent="0.2">
      <c r="A42" s="13" t="s">
        <v>178</v>
      </c>
      <c r="B42" s="37">
        <v>-4</v>
      </c>
      <c r="C42" s="37">
        <v>-2</v>
      </c>
      <c r="D42" s="37">
        <v>1</v>
      </c>
      <c r="E42" s="37">
        <v>-1</v>
      </c>
      <c r="F42" s="37">
        <v>-1</v>
      </c>
    </row>
    <row r="43" spans="1:6" x14ac:dyDescent="0.2">
      <c r="A43" s="2"/>
      <c r="B43" s="2"/>
      <c r="C43" s="2"/>
      <c r="D43" s="2"/>
      <c r="E43" s="2"/>
      <c r="F43" s="2"/>
    </row>
    <row r="44" spans="1:6" x14ac:dyDescent="0.2">
      <c r="A44" s="13" t="s">
        <v>179</v>
      </c>
      <c r="B44" s="30">
        <f>B42+B40+B35+B27</f>
        <v>142</v>
      </c>
      <c r="C44" s="30">
        <f>C42+C40+C35+C27</f>
        <v>163</v>
      </c>
      <c r="D44" s="30">
        <f>D42+D40+D35+D27</f>
        <v>150</v>
      </c>
      <c r="E44" s="30">
        <f>E42+E40+E35+E27</f>
        <v>287</v>
      </c>
      <c r="F44" s="30">
        <f>F42+F40+F35+F27</f>
        <v>278</v>
      </c>
    </row>
    <row r="45" spans="1:6" x14ac:dyDescent="0.2">
      <c r="A45" s="2"/>
      <c r="B45" s="2"/>
      <c r="C45" s="2"/>
      <c r="D45" s="2"/>
      <c r="E45" s="2"/>
      <c r="F45" s="2"/>
    </row>
    <row r="46" spans="1:6" x14ac:dyDescent="0.2">
      <c r="A46" s="13" t="s">
        <v>180</v>
      </c>
      <c r="B46" s="37">
        <v>549</v>
      </c>
      <c r="C46" s="37">
        <v>691</v>
      </c>
      <c r="D46" s="37">
        <v>854</v>
      </c>
      <c r="E46" s="37">
        <v>1004</v>
      </c>
      <c r="F46" s="37">
        <v>1291</v>
      </c>
    </row>
    <row r="47" spans="1:6" x14ac:dyDescent="0.2">
      <c r="A47" s="2"/>
      <c r="B47" s="2"/>
      <c r="C47" s="2"/>
      <c r="D47" s="2"/>
      <c r="E47" s="2"/>
      <c r="F47" s="2"/>
    </row>
    <row r="48" spans="1:6" x14ac:dyDescent="0.2">
      <c r="A48" s="13" t="s">
        <v>181</v>
      </c>
      <c r="B48" s="53">
        <f>B44+B46</f>
        <v>691</v>
      </c>
      <c r="C48" s="53">
        <f>C44+C46</f>
        <v>854</v>
      </c>
      <c r="D48" s="53">
        <f>D44+D46</f>
        <v>1004</v>
      </c>
      <c r="E48" s="53">
        <f>E44+E46</f>
        <v>1291</v>
      </c>
      <c r="F48" s="53">
        <f>F44+F46</f>
        <v>1569</v>
      </c>
    </row>
    <row r="49" spans="1:6" x14ac:dyDescent="0.2">
      <c r="A49" s="2"/>
      <c r="B49" s="2"/>
      <c r="C49" s="2"/>
      <c r="D49" s="2"/>
      <c r="E49" s="2"/>
      <c r="F49" s="2"/>
    </row>
    <row r="50" spans="1:6" x14ac:dyDescent="0.2">
      <c r="A50" s="13" t="s">
        <v>182</v>
      </c>
      <c r="B50" s="2"/>
      <c r="C50" s="2"/>
      <c r="D50" s="2"/>
      <c r="E50" s="2"/>
      <c r="F50" s="2"/>
    </row>
    <row r="51" spans="1:6" x14ac:dyDescent="0.2">
      <c r="A51" s="50" t="s">
        <v>183</v>
      </c>
      <c r="B51" s="15">
        <v>129</v>
      </c>
      <c r="C51" s="15">
        <v>173</v>
      </c>
      <c r="D51" s="15">
        <v>112</v>
      </c>
      <c r="E51" s="15">
        <v>133</v>
      </c>
      <c r="F51" s="15">
        <v>127</v>
      </c>
    </row>
    <row r="53" spans="1:6" ht="34.5" customHeight="1" x14ac:dyDescent="0.2">
      <c r="A53" s="70" t="s">
        <v>184</v>
      </c>
      <c r="B53" s="72"/>
      <c r="C53" s="72"/>
      <c r="D53" s="72"/>
      <c r="E53" s="72"/>
      <c r="F53" s="72"/>
    </row>
  </sheetData>
  <mergeCells count="5">
    <mergeCell ref="A1:F1"/>
    <mergeCell ref="A2:F2"/>
    <mergeCell ref="A3:F3"/>
    <mergeCell ref="B5:F5"/>
    <mergeCell ref="A53:F53"/>
  </mergeCells>
  <pageMargins left="0.7" right="0.7" top="0.75" bottom="0.75" header="0.3" footer="0.3"/>
  <pageSetup scale="70" orientation="landscape" r:id="rId1"/>
  <ignoredErrors>
    <ignoredError sqref="B7:F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7</vt:i4>
      </vt:variant>
    </vt:vector>
  </HeadingPairs>
  <TitlesOfParts>
    <vt:vector size="25" baseType="lpstr">
      <vt:lpstr>Rev by Channel </vt:lpstr>
      <vt:lpstr>Revenue by Channel (excl VZ)</vt:lpstr>
      <vt:lpstr>Venezuela</vt:lpstr>
      <vt:lpstr>Services Revenue</vt:lpstr>
      <vt:lpstr>Services Revenue (excl VZ)</vt:lpstr>
      <vt:lpstr>Summary Financial Results</vt:lpstr>
      <vt:lpstr>Income Statement</vt:lpstr>
      <vt:lpstr>Balance Sheet</vt:lpstr>
      <vt:lpstr>Cash Flow Statement</vt:lpstr>
      <vt:lpstr>Non-GAAP Definitions</vt:lpstr>
      <vt:lpstr>Non-GAAP Services Revenue CC </vt:lpstr>
      <vt:lpstr>Non-GAAP Constant Currency</vt:lpstr>
      <vt:lpstr>Non-GAAP Services Revenue</vt:lpstr>
      <vt:lpstr>Non-GAAP EBITDA Reconciliation</vt:lpstr>
      <vt:lpstr>Non-GAAP Cash Flow Reconciliati</vt:lpstr>
      <vt:lpstr>Non-GAAP Outlook</vt:lpstr>
      <vt:lpstr>LTM Adjusted EBITDA</vt:lpstr>
      <vt:lpstr>Net Debt to Adjusted EBITDA</vt:lpstr>
      <vt:lpstr>'Balance Sheet'!Print_Area</vt:lpstr>
      <vt:lpstr>'Net Debt to Adjusted EBITDA'!Print_Area</vt:lpstr>
      <vt:lpstr>'Non-GAAP Cash Flow Reconciliati'!Print_Area</vt:lpstr>
      <vt:lpstr>'Non-GAAP Constant Currency'!Print_Area</vt:lpstr>
      <vt:lpstr>'Rev by Channel '!Print_Area</vt:lpstr>
      <vt:lpstr>'Revenue by Channel (excl VZ)'!Print_Area</vt:lpstr>
      <vt:lpstr>Venezuela!Print_Area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3Q 2016 Supplemental Schedules</dc:title>
  <dc:creator>Workiva - Donald Holt</dc:creator>
  <cp:lastModifiedBy>Holt, Donald</cp:lastModifiedBy>
  <cp:lastPrinted>2016-10-29T02:03:33Z</cp:lastPrinted>
  <dcterms:modified xsi:type="dcterms:W3CDTF">2016-10-29T02:05:19Z</dcterms:modified>
</cp:coreProperties>
</file>